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otlebuhlebrands-my.sharepoint.com/personal/nigel_bbb_co_za/Documents/Desktop/"/>
    </mc:Choice>
  </mc:AlternateContent>
  <xr:revisionPtr revIDLastSave="5" documentId="8_{647F287E-0D7E-4A46-BECA-447754EBDF74}" xr6:coauthVersionLast="47" xr6:coauthVersionMax="47" xr10:uidLastSave="{210DEDF7-EBB0-479E-9509-6B2A1C4770A2}"/>
  <bookViews>
    <workbookView xWindow="-108" yWindow="-108" windowWidth="23256" windowHeight="12456" xr2:uid="{30110512-7F56-48D6-AA25-F5C7E91DEC2E}"/>
  </bookViews>
  <sheets>
    <sheet name="Manager Invoice" sheetId="6" r:id="rId1"/>
  </sheets>
  <definedNames>
    <definedName name="_xlnm.Print_Area" localSheetId="0">'Manager Invoice'!$B$1:$L$45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6" l="1" a="1"/>
  <c r="C30" i="6" s="1"/>
  <c r="C27" i="6" a="1"/>
  <c r="C27" i="6" s="1"/>
  <c r="C24" i="6" a="1"/>
  <c r="C24" i="6" s="1"/>
  <c r="C21" i="6" a="1"/>
  <c r="C21" i="6" s="1"/>
  <c r="B36" i="6"/>
  <c r="D33" i="6" l="1"/>
  <c r="D30" i="6"/>
  <c r="G30" i="6" s="1"/>
  <c r="D27" i="6"/>
  <c r="D24" i="6"/>
  <c r="D21" i="6"/>
  <c r="G21" i="6" s="1"/>
  <c r="D36" i="6" l="1"/>
  <c r="G27" i="6"/>
  <c r="K27" i="6" s="1"/>
  <c r="K30" i="6"/>
  <c r="G24" i="6"/>
  <c r="G33" i="6"/>
  <c r="K21" i="6"/>
  <c r="H6" i="6"/>
  <c r="H4" i="6"/>
  <c r="K33" i="6" l="1"/>
  <c r="G36" i="6"/>
  <c r="K24" i="6"/>
  <c r="K36"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<sst xmlns="http://schemas.openxmlformats.org/spreadsheetml/2006/main" count="56" uniqueCount="28">
  <si>
    <t>NAME:</t>
  </si>
  <si>
    <t>CELLPHONE:</t>
  </si>
  <si>
    <t>DATE:</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</si>
  <si>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</si>
  <si>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</si>
  <si>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</si>
  <si>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</si>
  <si>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</si>
  <si>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</si>
  <si>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</si>
  <si>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SUPPLIED BY:</t>
  </si>
  <si>
    <t>RECEIVED BY:</t>
  </si>
  <si>
    <t>MANAGER INVOICE</t>
  </si>
  <si>
    <t>ADDRESS:</t>
  </si>
  <si>
    <t>TIN NUMBER:</t>
  </si>
  <si>
    <t>VAT AMOUNT</t>
  </si>
  <si>
    <t>Manager Signature</t>
  </si>
  <si>
    <t>DISCOUNT %</t>
  </si>
  <si>
    <t>SALES BY BRAND</t>
  </si>
  <si>
    <t xml:space="preserve">ORIJINS HEALTH &amp; WELLNESS </t>
  </si>
  <si>
    <t xml:space="preserve">PUER BEAUTY </t>
  </si>
  <si>
    <t xml:space="preserve">PUER FASHION </t>
  </si>
  <si>
    <t xml:space="preserve">SALES TOOLS </t>
  </si>
  <si>
    <t xml:space="preserve">TOTAL </t>
  </si>
  <si>
    <t xml:space="preserve">BOTLE BUHLE HOME &amp; DÉCOR </t>
  </si>
  <si>
    <t xml:space="preserve">TOTAL SALES INCL VAT </t>
  </si>
  <si>
    <t xml:space="preserve">TOTAL SALES LESS DISCOUNT INCL VAT </t>
  </si>
  <si>
    <t xml:space="preserve">TOTAL SALES LESS DISCOUNT EXCL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</si>
</sst>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1C09]* #,##0.00_-;\-[$R-1C09]* #,##0.00_-;_-[$R-1C09]* &quot;-&quot;??_-;_-@_-"/>
    <numFmt numFmtId="165" formatCode="[$-1C09]dd\ mmmm\ yyyy;@"/>
    <numFmt numFmtId="166" formatCode="[$SZL]\ #,##0.00"/>
  </numFmts>
  <fonts count="13"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u/>
      <sz val="10"/>
      <color rgb="FF000000"/>
      <name val="Calibri"/>
      <family val="2"/>
    </font>
    <font>
      <b/>
      <sz val="8"/>
      <color rgb="FF000000"/>
      <name val="Calibri"/>
      <family val="2"/>
    </font>
    <font>
      <sz val="8"/>
      <color rgb="FF000000"/>
      <name val="Calibri"/>
      <family val="2"/>
    </font>
    <font>
      <sz val="11"/>
      <color theme="1"/>
      <name val="Calibri"/>
      <family val="2"/>
      <scheme val="minor"/>
    </font>
    <font>
      <b/>
      <sz val="12"/>
      <name val="Calibri"/>
      <family val="2"/>
      <scheme val="minor"/>
    </font>
    <font>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0" fontId="5" fillId="0" borderId="0"/>
    <xf numFmtId="9" fontId="9" fillId="0" borderId="0" applyFont="0" applyFill="0" applyBorder="0" applyAlignment="0" applyProtection="0"/>
  </cellStyleXfs>
  <cellXfs count="62">
    <xf numFmtId="0" fontId="0" fillId="0" borderId="0" xfId="0"/>
    <xf numFmtId="0" fontId="1" fillId="0" borderId="0" xfId="0" applyFont="1"/>
    <xf numFmtId="0" fontId="0" fillId="0" borderId="6" xfId="0" applyBorder="1"/>
    <xf numFmtId="0" fontId="0" fillId="0" borderId="10" xfId="0" applyBorder="1"/>
    <xf numFmtId="0" fontId="1" fillId="0" borderId="6" xfId="0" applyFont="1" applyBorder="1"/>
    <xf numFmtId="0" fontId="0" fillId="0" borderId="7" xfId="0" applyBorder="1"/>
    <xf numFmtId="0" fontId="0" fillId="0" borderId="8" xfId="0" applyBorder="1"/>
    <xf numFmtId="0" fontId="0" fillId="0" borderId="9" xfId="0" applyBorder="1"/>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wrapText="1"/>
    </xf>
    <xf numFmtId="9" fontId="0" fillId="0" borderId="12" xfId="2" applyFont="1" applyBorder="1" applyAlignment="1" applyProtection="1">
      <alignment horizontal="center"/>
    </xf>
    <xf numFmtId="0" fontId="1" fillId="4" borderId="0" xfId="0" applyFont="1" applyFill="1" applyAlignment="1">
      <alignment horizontal="center" vertical="center" wrapText="1"/>
    </xf>
    <xf numFmtId="164" fontId="2" fillId="0" borderId="0" xfId="0" applyNumberFormat="1" applyFont="1" applyAlignment="1">
      <alignment horizontal="center"/>
    </xf>
    <xf numFmtId="166" fontId="0" fillId="6" borderId="13" xfId="0" applyNumberFormat="1" applyFill="1" applyBorder="1" applyAlignment="1" applyProtection="1">
      <alignment horizontal="center"/>
      <protection locked="0"/>
    </xf>
    <xf numFmtId="0" fontId="12" fillId="2" borderId="1" xfId="0" applyFont="1" applyFill="1" applyBorder="1" applyAlignment="1">
      <alignment horizontal="center"/>
    </xf>
    <xf numFmtId="0" fontId="12" fillId="2" borderId="11" xfId="0" applyFont="1" applyFill="1" applyBorder="1" applyAlignment="1">
      <alignment horizontal="center"/>
    </xf>
    <xf numFmtId="0" fontId="12" fillId="2" borderId="2"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10" fillId="5" borderId="1"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9" xfId="0" applyFill="1" applyBorder="1" applyAlignment="1" applyProtection="1">
      <alignment horizontal="center"/>
      <protection locked="0"/>
    </xf>
    <xf numFmtId="0" fontId="1" fillId="0" borderId="0" xfId="0" applyFont="1" applyAlignment="1">
      <alignment horizontal="center" vertical="center" wrapText="1"/>
    </xf>
    <xf numFmtId="164" fontId="2" fillId="0" borderId="0" xfId="0" applyNumberFormat="1" applyFont="1" applyAlignment="1">
      <alignment horizontal="center"/>
    </xf>
    <xf numFmtId="166" fontId="0" fillId="0" borderId="14" xfId="0" applyNumberFormat="1" applyBorder="1" applyAlignment="1">
      <alignment horizontal="center"/>
    </xf>
    <xf numFmtId="0" fontId="6" fillId="0" borderId="0" xfId="1" applyFont="1" applyAlignment="1">
      <alignment horizontal="center" vertical="center"/>
    </xf>
    <xf numFmtId="0" fontId="7" fillId="3" borderId="6"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8" fillId="3" borderId="6" xfId="1" applyFont="1" applyFill="1" applyBorder="1" applyAlignment="1">
      <alignment horizontal="center" vertical="center" wrapText="1" shrinkToFit="1"/>
    </xf>
    <xf numFmtId="0" fontId="8" fillId="3" borderId="0" xfId="1" applyFont="1" applyFill="1" applyAlignment="1">
      <alignment horizontal="center" vertical="center" wrapText="1" shrinkToFi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65" fontId="0" fillId="0" borderId="1" xfId="0" applyNumberFormat="1" applyBorder="1" applyAlignment="1">
      <alignment horizontal="center"/>
    </xf>
    <xf numFmtId="165" fontId="0" fillId="0" borderId="11" xfId="0" applyNumberFormat="1" applyBorder="1" applyAlignment="1">
      <alignment horizontal="center"/>
    </xf>
    <xf numFmtId="165" fontId="0" fillId="0" borderId="2" xfId="0" applyNumberFormat="1" applyBorder="1" applyAlignment="1">
      <alignment horizontal="center"/>
    </xf>
    <xf numFmtId="17" fontId="0" fillId="6" borderId="1" xfId="0" applyNumberFormat="1"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Alignment="1">
      <alignment horizontal="center"/>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2" xfId="0" applyFont="1" applyFill="1" applyBorder="1" applyAlignment="1">
      <alignment horizontal="center" vertical="center"/>
    </xf>
    <xf numFmtId="166" fontId="0" fillId="0" borderId="11" xfId="0" applyNumberFormat="1" applyBorder="1" applyAlignment="1">
      <alignment horizontal="center"/>
    </xf>
    <xf numFmtId="0" fontId="0" fillId="6" borderId="8" xfId="0" applyFill="1" applyBorder="1" applyAlignment="1" applyProtection="1">
      <alignment horizontal="left"/>
      <protection locked="0"/>
    </xf>
    <xf numFmtId="0" fontId="0" fillId="6" borderId="9"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2" xfId="0" applyFill="1" applyBorder="1" applyAlignment="1" applyProtection="1">
      <alignment horizontal="left"/>
      <protection locked="0"/>
    </xf>
  </cellXfs>
  <cellStyles count="3">
    <cellStyle name="Normal" xfId="0" builtinId="0"/>
    <cellStyle name="Normal 2" xfId="1" xr:uid="{2245279E-EF9E-4F81-9D1E-DB64292A84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236220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pageSetUpPr fitToPage="1"/>
  </sheetPr>
  <dimension ref="B2:L45"/>
  <sheetViews>
    <sheetView tabSelected="1" zoomScaleNormal="100" workbookViewId="0">
      <selection activeCell="B31" sqref="B31:L31"/>
    </sheetView>
  </sheetViews>
  <sheetFormatPr defaultRowHeight="14.4" x14ac:dyDescent="0.3"/>
  <cols>
    <col min="1" max="1" width="2.77734375" customWidth="1"/>
    <col min="2" max="2" width="20.44140625" bestFit="1" customWidth="1"/>
    <col min="3" max="3" width="12.109375" customWidth="1"/>
    <col min="4" max="4" width="10" customWidth="1"/>
    <col min="5" max="5" width="23" customWidth="1"/>
    <col min="6" max="6" width="0.88671875" customWidth="1"/>
    <col min="7" max="7" width="16.77734375" bestFit="1" customWidth="1"/>
    <col min="8" max="8" width="8.109375" customWidth="1"/>
    <col min="9" max="9" width="12.77734375" customWidth="1"/>
    <col min="10" max="10" width="3" customWidth="1"/>
    <col min="12" max="12" width="8.77734375" customWidth="1"/>
    <col min="14" max="14" width="8.88671875" customWidth="1"/>
    <col min="15" max="15" width="9" customWidth="1"/>
    <col min="16" max="16" width="8.88671875" customWidth="1"/>
  </cols>
  <sheetData>
    <row r="2" spans="2:12" ht="31.2" x14ac:dyDescent="0.6">
      <c r="B2" s="52" t="s">
        <v>12</v>
      </c>
      <c r="C2" s="52"/>
      <c r="D2" s="52"/>
      <c r="E2" s="52"/>
      <c r="F2" s="52"/>
      <c r="G2" s="52"/>
      <c r="H2" s="52"/>
      <c r="I2" s="52"/>
      <c r="J2" s="52"/>
      <c r="K2" s="52"/>
      <c r="L2" s="52"/>
    </row>
    <row r="3" spans="2:12" ht="15" thickBot="1" x14ac:dyDescent="0.35"/>
    <row r="4" spans="2:12" ht="24" customHeight="1" thickBot="1" x14ac:dyDescent="0.35">
      <c r="G4" s="1" t="s">
        <v>2</v>
      </c>
      <c r="H4" s="43">
        <f ca="1">TODAY()</f>
        <v>45790</v>
      </c>
      <c r="I4" s="44"/>
      <c r="J4" s="45"/>
    </row>
    <row r="5" spans="2:12" ht="24" customHeight="1" thickBot="1" x14ac:dyDescent="0.35">
      <c r="G5" s="1" t="s">
        <v>3</v>
      </c>
      <c r="H5" s="46"/>
      <c r="I5" s="47"/>
      <c r="J5" s="48"/>
    </row>
    <row r="6" spans="2:12" ht="24" customHeight="1" thickBot="1" x14ac:dyDescent="0.35">
      <c r="G6" s="1" t="s">
        <v>4</v>
      </c>
      <c r="H6" s="49">
        <f ca="1">(NOW())*100000</f>
        <v>4579051177.5347223</v>
      </c>
      <c r="I6" s="50"/>
      <c r="J6" s="51"/>
    </row>
    <row r="7" spans="2:12" ht="3.6" customHeight="1" thickBot="1" x14ac:dyDescent="0.35"/>
    <row r="8" spans="2:12" x14ac:dyDescent="0.3">
      <c r="B8" s="40" t="s">
        <v>10</v>
      </c>
      <c r="C8" s="41"/>
      <c r="D8" s="41"/>
      <c r="E8" s="42"/>
      <c r="G8" s="40" t="s">
        <v>11</v>
      </c>
      <c r="H8" s="41"/>
      <c r="I8" s="41"/>
      <c r="J8" s="41"/>
      <c r="K8" s="41"/>
      <c r="L8" s="42"/>
    </row>
    <row r="9" spans="2:12" x14ac:dyDescent="0.3">
      <c r="B9" s="2"/>
      <c r="E9" s="3"/>
      <c r="G9" s="2"/>
      <c r="L9" s="3"/>
    </row>
    <row r="10" spans="2:12" ht="24" customHeight="1" thickBot="1" x14ac:dyDescent="0.35">
      <c r="B10" s="4" t="s">
        <v>0</v>
      </c>
      <c r="C10" s="58"/>
      <c r="D10" s="58"/>
      <c r="E10" s="59"/>
      <c r="G10" s="4" t="s">
        <v>0</v>
      </c>
      <c r="H10" s="58"/>
      <c r="I10" s="58"/>
      <c r="J10" s="58"/>
      <c r="K10" s="58"/>
      <c r="L10" s="59"/>
    </row>
    <row r="11" spans="2:12" ht="24" customHeight="1" thickBot="1" x14ac:dyDescent="0.35">
      <c r="B11" s="4" t="s">
        <v>13</v>
      </c>
      <c r="C11" s="58"/>
      <c r="D11" s="58"/>
      <c r="E11" s="59"/>
      <c r="G11" s="4" t="s">
        <v>13</v>
      </c>
      <c r="H11" s="60"/>
      <c r="I11" s="60"/>
      <c r="J11" s="60"/>
      <c r="K11" s="60"/>
      <c r="L11" s="61"/>
    </row>
    <row r="12" spans="2:12" ht="24" customHeight="1" thickBot="1" x14ac:dyDescent="0.35">
      <c r="B12" s="4"/>
      <c r="C12" s="58"/>
      <c r="D12" s="58"/>
      <c r="E12" s="59"/>
      <c r="G12" s="4"/>
      <c r="H12" s="60"/>
      <c r="I12" s="60"/>
      <c r="J12" s="60"/>
      <c r="K12" s="60"/>
      <c r="L12" s="61"/>
    </row>
    <row r="13" spans="2:12" ht="24" customHeight="1" thickBot="1" x14ac:dyDescent="0.35">
      <c r="B13" s="4"/>
      <c r="C13" s="58"/>
      <c r="D13" s="58"/>
      <c r="E13" s="59"/>
      <c r="G13" s="4"/>
      <c r="H13" s="58"/>
      <c r="I13" s="58"/>
      <c r="J13" s="58"/>
      <c r="K13" s="58"/>
      <c r="L13" s="59"/>
    </row>
    <row r="14" spans="2:12" ht="24" customHeight="1" thickBot="1" x14ac:dyDescent="0.35">
      <c r="B14" s="4" t="s">
        <v>1</v>
      </c>
      <c r="C14" s="58"/>
      <c r="D14" s="58"/>
      <c r="E14" s="59"/>
      <c r="G14" s="4" t="s">
        <v>1</v>
      </c>
      <c r="H14" s="58"/>
      <c r="I14" s="58"/>
      <c r="J14" s="58"/>
      <c r="K14" s="58"/>
      <c r="L14" s="59"/>
    </row>
    <row r="15" spans="2:12" ht="24" customHeight="1" thickBot="1" x14ac:dyDescent="0.35">
      <c r="B15" s="4" t="s">
        <v>14</v>
      </c>
      <c r="C15" s="58"/>
      <c r="D15" s="58"/>
      <c r="E15" s="59"/>
      <c r="G15" s="4" t="s">
        <v>14</v>
      </c>
      <c r="H15" s="58"/>
      <c r="I15" s="58"/>
      <c r="J15" s="58"/>
      <c r="K15" s="58"/>
      <c r="L15" s="59"/>
    </row>
    <row r="16" spans="2:12" ht="4.2" customHeight="1" thickBot="1" x14ac:dyDescent="0.35">
      <c r="B16" s="5"/>
      <c r="C16" s="6"/>
      <c r="D16" s="6"/>
      <c r="E16" s="7"/>
      <c r="G16" s="5"/>
      <c r="H16" s="6"/>
      <c r="I16" s="6"/>
      <c r="J16" s="6"/>
      <c r="K16" s="6"/>
      <c r="L16" s="7"/>
    </row>
    <row r="17" spans="2:12" ht="5.4" customHeight="1" thickBot="1" x14ac:dyDescent="0.35"/>
    <row r="18" spans="2:12" ht="15.6" customHeight="1" thickBot="1" x14ac:dyDescent="0.35">
      <c r="B18" s="14" t="s">
        <v>18</v>
      </c>
      <c r="C18" s="15"/>
      <c r="D18" s="15"/>
      <c r="E18" s="15"/>
      <c r="F18" s="15"/>
      <c r="G18" s="15"/>
      <c r="H18" s="15"/>
      <c r="I18" s="15"/>
      <c r="J18" s="15"/>
      <c r="K18" s="15"/>
      <c r="L18" s="16"/>
    </row>
    <row r="19" spans="2:12" ht="16.2" thickBot="1" x14ac:dyDescent="0.35">
      <c r="B19" s="19" t="s">
        <v>24</v>
      </c>
      <c r="C19" s="20"/>
      <c r="D19" s="20"/>
      <c r="E19" s="20"/>
      <c r="F19" s="20"/>
      <c r="G19" s="20"/>
      <c r="H19" s="20"/>
      <c r="I19" s="20"/>
      <c r="J19" s="20"/>
      <c r="K19" s="20"/>
      <c r="L19" s="21"/>
    </row>
    <row r="20" spans="2:12" ht="15" thickBot="1" x14ac:dyDescent="0.35">
      <c r="B20" s="8" t="s">
        <v>25</v>
      </c>
      <c r="C20" s="9" t="s">
        <v>17</v>
      </c>
      <c r="D20" s="53" t="s">
        <v>26</v>
      </c>
      <c r="E20" s="53"/>
      <c r="F20" s="53"/>
      <c r="G20" s="54" t="s">
        <v>27</v>
      </c>
      <c r="H20" s="55"/>
      <c r="I20" s="55"/>
      <c r="J20" s="56"/>
      <c r="K20" s="22" t="s">
        <v>15</v>
      </c>
      <c r="L20" s="23"/>
    </row>
    <row r="21" spans="2:12" ht="19.95" customHeight="1" thickBot="1" x14ac:dyDescent="0.35">
      <c r="B21" s="13">
        <v>95000</v>
      </c>
      <c r="C21" s="10" t="str" cm="1">
        <f t="array" ref="C21">_xlfn.IFS(B21+B24+B27+B30&lt;35000,"27%",B21+B24+B27+B30&lt;40000,"30%",B21+B24+B27+B30&lt;65000,"39%",B21+B24+B27+B30&gt;=65000,"42%")</f>
        <v>42%</v>
      </c>
      <c r="D21" s="24">
        <f>B21*(1-C21)</f>
        <v>55100.000000000007</v>
      </c>
      <c r="E21" s="57"/>
      <c r="F21" s="25"/>
      <c r="G21" s="34">
        <f>D21/1.15</f>
        <v>47913.043478260879</v>
      </c>
      <c r="H21" s="34"/>
      <c r="I21" s="34"/>
      <c r="J21" s="34"/>
      <c r="K21" s="24">
        <f>D21-G21</f>
        <v>7186.9565217391282</v>
      </c>
      <c r="L21" s="25"/>
    </row>
    <row r="22" spans="2:12" ht="16.2" thickBot="1" x14ac:dyDescent="0.35">
      <c r="B22" s="19" t="s">
        <v>19</v>
      </c>
      <c r="C22" s="20"/>
      <c r="D22" s="20"/>
      <c r="E22" s="20"/>
      <c r="F22" s="20"/>
      <c r="G22" s="20"/>
      <c r="H22" s="20"/>
      <c r="I22" s="20"/>
      <c r="J22" s="20"/>
      <c r="K22" s="20"/>
      <c r="L22" s="21"/>
    </row>
    <row r="23" spans="2:12" ht="15" customHeight="1" thickBot="1" x14ac:dyDescent="0.35">
      <c r="B23" s="8" t="s">
        <v>25</v>
      </c>
      <c r="C23" s="9" t="s">
        <v>17</v>
      </c>
      <c r="D23" s="53" t="s">
        <v>26</v>
      </c>
      <c r="E23" s="53"/>
      <c r="F23" s="53"/>
      <c r="G23" s="54" t="s">
        <v>27</v>
      </c>
      <c r="H23" s="55"/>
      <c r="I23" s="55"/>
      <c r="J23" s="56"/>
      <c r="K23" s="22" t="s">
        <v>15</v>
      </c>
      <c r="L23" s="23"/>
    </row>
    <row r="24" spans="2:12" ht="19.95" customHeight="1" thickBot="1" x14ac:dyDescent="0.35">
      <c r="B24" s="13">
        <v>0</v>
      </c>
      <c r="C24" s="10" t="str" cm="1">
        <f t="array" ref="C24">_xlfn.IFS(B24+B27+B21+B30&lt;35000,"27%",B24+B27+B21+B30&lt;40000,"30%",B24+B27+B21+B30&lt;65000,"39%",B24+B27+B21+B30&gt;=65000,"42%")</f>
        <v>42%</v>
      </c>
      <c r="D24" s="24">
        <f>B24*(1-C24)</f>
        <v>0</v>
      </c>
      <c r="E24" s="57"/>
      <c r="F24" s="25"/>
      <c r="G24" s="34">
        <f>D24/1.15</f>
        <v>0</v>
      </c>
      <c r="H24" s="34"/>
      <c r="I24" s="34"/>
      <c r="J24" s="34"/>
      <c r="K24" s="24">
        <f>D24-G24</f>
        <v>0</v>
      </c>
      <c r="L24" s="25"/>
    </row>
    <row r="25" spans="2:12" ht="16.2" thickBot="1" x14ac:dyDescent="0.35">
      <c r="B25" s="19" t="s">
        <v>20</v>
      </c>
      <c r="C25" s="20"/>
      <c r="D25" s="20"/>
      <c r="E25" s="20"/>
      <c r="F25" s="20"/>
      <c r="G25" s="20"/>
      <c r="H25" s="20"/>
      <c r="I25" s="20"/>
      <c r="J25" s="20"/>
      <c r="K25" s="20"/>
      <c r="L25" s="21"/>
    </row>
    <row r="26" spans="2:12" ht="15" customHeight="1" thickBot="1" x14ac:dyDescent="0.35">
      <c r="B26" s="8" t="s">
        <v>25</v>
      </c>
      <c r="C26" s="9" t="s">
        <v>17</v>
      </c>
      <c r="D26" s="53" t="s">
        <v>26</v>
      </c>
      <c r="E26" s="53"/>
      <c r="F26" s="53"/>
      <c r="G26" s="54" t="s">
        <v>27</v>
      </c>
      <c r="H26" s="55"/>
      <c r="I26" s="55"/>
      <c r="J26" s="56"/>
      <c r="K26" s="22" t="s">
        <v>15</v>
      </c>
      <c r="L26" s="23"/>
    </row>
    <row r="27" spans="2:12" ht="19.95" customHeight="1" thickBot="1" x14ac:dyDescent="0.35">
      <c r="B27" s="13">
        <v>5000</v>
      </c>
      <c r="C27" s="10" t="str" cm="1">
        <f t="array" ref="C27">_xlfn.IFS(B27+B21+B24+B30&lt;35000,"27%",B27+B21+B24+B30&lt;40000,"30%",B27+B21+B24+B30&lt;65000,"39%",B27+B21+B24+B30&gt;=65000,"42%")</f>
        <v>42%</v>
      </c>
      <c r="D27" s="24">
        <f>B27*(1-C27)</f>
        <v>2900.0000000000005</v>
      </c>
      <c r="E27" s="57"/>
      <c r="F27" s="25"/>
      <c r="G27" s="34">
        <f>D27/1.15</f>
        <v>2521.7391304347834</v>
      </c>
      <c r="H27" s="34"/>
      <c r="I27" s="34"/>
      <c r="J27" s="34"/>
      <c r="K27" s="24">
        <f>D27-G27</f>
        <v>378.26086956521704</v>
      </c>
      <c r="L27" s="25"/>
    </row>
    <row r="28" spans="2:12" ht="16.2" thickBot="1" x14ac:dyDescent="0.35">
      <c r="B28" s="19" t="s">
        <v>21</v>
      </c>
      <c r="C28" s="20"/>
      <c r="D28" s="20"/>
      <c r="E28" s="20"/>
      <c r="F28" s="20"/>
      <c r="G28" s="20"/>
      <c r="H28" s="20"/>
      <c r="I28" s="20"/>
      <c r="J28" s="20"/>
      <c r="K28" s="20"/>
      <c r="L28" s="21"/>
    </row>
    <row r="29" spans="2:12" ht="15" customHeight="1" thickBot="1" x14ac:dyDescent="0.35">
      <c r="B29" s="8" t="s">
        <v>25</v>
      </c>
      <c r="C29" s="9" t="s">
        <v>17</v>
      </c>
      <c r="D29" s="53" t="s">
        <v>26</v>
      </c>
      <c r="E29" s="53"/>
      <c r="F29" s="53"/>
      <c r="G29" s="54" t="s">
        <v>27</v>
      </c>
      <c r="H29" s="55"/>
      <c r="I29" s="55"/>
      <c r="J29" s="56"/>
      <c r="K29" s="22" t="s">
        <v>15</v>
      </c>
      <c r="L29" s="23"/>
    </row>
    <row r="30" spans="2:12" ht="19.95" customHeight="1" thickBot="1" x14ac:dyDescent="0.35">
      <c r="B30" s="13">
        <v>30000</v>
      </c>
      <c r="C30" s="10" t="str" cm="1">
        <f t="array" ref="C30">_xlfn.IFS(B30+B24+B27+B21&lt;35000,"27%",B30+B24+B27+B21&lt;40000,"30%",B30+B24+B27+B21&gt;=65000,"35%")</f>
        <v>35%</v>
      </c>
      <c r="D30" s="24">
        <f>B30*(1-C30)</f>
        <v>19500</v>
      </c>
      <c r="E30" s="57"/>
      <c r="F30" s="25"/>
      <c r="G30" s="34">
        <f>D30/1.15</f>
        <v>16956.521739130436</v>
      </c>
      <c r="H30" s="34"/>
      <c r="I30" s="34"/>
      <c r="J30" s="34"/>
      <c r="K30" s="24">
        <f>D30-G30</f>
        <v>2543.4782608695641</v>
      </c>
      <c r="L30" s="25"/>
    </row>
    <row r="31" spans="2:12" ht="16.2" thickBot="1" x14ac:dyDescent="0.35">
      <c r="B31" s="19" t="s">
        <v>22</v>
      </c>
      <c r="C31" s="20"/>
      <c r="D31" s="20"/>
      <c r="E31" s="20"/>
      <c r="F31" s="20"/>
      <c r="G31" s="20"/>
      <c r="H31" s="20"/>
      <c r="I31" s="20"/>
      <c r="J31" s="20"/>
      <c r="K31" s="20"/>
      <c r="L31" s="21"/>
    </row>
    <row r="32" spans="2:12" ht="15" customHeight="1" thickBot="1" x14ac:dyDescent="0.35">
      <c r="B32" s="8" t="s">
        <v>25</v>
      </c>
      <c r="C32" s="9" t="s">
        <v>17</v>
      </c>
      <c r="D32" s="53" t="s">
        <v>26</v>
      </c>
      <c r="E32" s="53"/>
      <c r="F32" s="53"/>
      <c r="G32" s="54" t="s">
        <v>27</v>
      </c>
      <c r="H32" s="55"/>
      <c r="I32" s="55"/>
      <c r="J32" s="56"/>
      <c r="K32" s="22" t="s">
        <v>15</v>
      </c>
      <c r="L32" s="23"/>
    </row>
    <row r="33" spans="2:12" ht="19.95" customHeight="1" thickBot="1" x14ac:dyDescent="0.35">
      <c r="B33" s="13">
        <v>0</v>
      </c>
      <c r="C33" s="10">
        <v>0.15</v>
      </c>
      <c r="D33" s="24">
        <f>B33*(1-C33)</f>
        <v>0</v>
      </c>
      <c r="E33" s="57"/>
      <c r="F33" s="25"/>
      <c r="G33" s="34">
        <f>D33/1.15</f>
        <v>0</v>
      </c>
      <c r="H33" s="34"/>
      <c r="I33" s="34"/>
      <c r="J33" s="34"/>
      <c r="K33" s="24">
        <f>D33-G33</f>
        <v>0</v>
      </c>
      <c r="L33" s="25"/>
    </row>
    <row r="34" spans="2:12" ht="16.2" thickBot="1" x14ac:dyDescent="0.35">
      <c r="B34" s="19" t="s">
        <v>23</v>
      </c>
      <c r="C34" s="20"/>
      <c r="D34" s="20"/>
      <c r="E34" s="20"/>
      <c r="F34" s="20"/>
      <c r="G34" s="20"/>
      <c r="H34" s="20"/>
      <c r="I34" s="20"/>
      <c r="J34" s="20"/>
      <c r="K34" s="20"/>
      <c r="L34" s="21"/>
    </row>
    <row r="35" spans="2:12" ht="15" customHeight="1" thickBot="1" x14ac:dyDescent="0.35">
      <c r="B35" s="54" t="s">
        <v>25</v>
      </c>
      <c r="C35" s="56"/>
      <c r="D35" s="53" t="s">
        <v>26</v>
      </c>
      <c r="E35" s="53"/>
      <c r="F35" s="53"/>
      <c r="G35" s="54" t="s">
        <v>27</v>
      </c>
      <c r="H35" s="55"/>
      <c r="I35" s="55"/>
      <c r="J35" s="56"/>
      <c r="K35" s="22" t="s">
        <v>15</v>
      </c>
      <c r="L35" s="23"/>
    </row>
    <row r="36" spans="2:12" ht="19.95" customHeight="1" thickBot="1" x14ac:dyDescent="0.35">
      <c r="B36" s="24">
        <f>B21+B24+B27+B30+B33</f>
        <v>130000</v>
      </c>
      <c r="C36" s="25"/>
      <c r="D36" s="24">
        <f>D21+D24+D27+D30+D33</f>
        <v>77500</v>
      </c>
      <c r="E36" s="57"/>
      <c r="F36" s="25"/>
      <c r="G36" s="24">
        <f>G21+G24+G27+G30+G33</f>
        <v>67391.304347826095</v>
      </c>
      <c r="H36" s="57"/>
      <c r="I36" s="57"/>
      <c r="J36" s="25"/>
      <c r="K36" s="24">
        <f>K21+K24+K27+K30+K33</f>
        <v>10108.695652173908</v>
      </c>
      <c r="L36" s="25"/>
    </row>
    <row r="37" spans="2:12" ht="30" customHeight="1" thickBot="1" x14ac:dyDescent="0.45">
      <c r="H37" s="11"/>
      <c r="I37" s="11"/>
      <c r="J37" s="11"/>
      <c r="K37" s="12"/>
      <c r="L37" s="12"/>
    </row>
    <row r="38" spans="2:12" ht="24" customHeight="1" x14ac:dyDescent="0.4">
      <c r="B38" s="26"/>
      <c r="C38" s="27"/>
      <c r="D38" s="27"/>
      <c r="E38" s="27"/>
      <c r="F38" s="28"/>
      <c r="H38" s="32"/>
      <c r="I38" s="32"/>
      <c r="J38" s="32"/>
      <c r="K38" s="33"/>
      <c r="L38" s="33"/>
    </row>
    <row r="39" spans="2:12" ht="24" customHeight="1" thickBot="1" x14ac:dyDescent="0.45">
      <c r="B39" s="29"/>
      <c r="C39" s="30"/>
      <c r="D39" s="30"/>
      <c r="E39" s="30"/>
      <c r="F39" s="31"/>
      <c r="H39" s="32"/>
      <c r="I39" s="32"/>
      <c r="J39" s="32"/>
      <c r="K39" s="33"/>
      <c r="L39" s="33"/>
    </row>
    <row r="40" spans="2:12" ht="18" x14ac:dyDescent="0.35">
      <c r="B40" s="17" t="s">
        <v>16</v>
      </c>
      <c r="C40" s="17"/>
      <c r="D40" s="17"/>
      <c r="E40" s="17"/>
      <c r="F40" s="17"/>
      <c r="H40" s="18"/>
      <c r="I40" s="18"/>
      <c r="J40" s="18"/>
      <c r="K40" s="18"/>
      <c r="L40" s="18"/>
    </row>
    <row r="41" spans="2:12" ht="18" customHeight="1" x14ac:dyDescent="0.3">
      <c r="B41" s="35" t="s">
        <v>5</v>
      </c>
      <c r="C41" s="35"/>
      <c r="D41" s="35"/>
      <c r="E41" s="35"/>
      <c r="F41" s="35"/>
      <c r="G41" s="35"/>
      <c r="H41" s="35"/>
      <c r="I41" s="35"/>
      <c r="J41" s="35"/>
      <c r="K41" s="35"/>
      <c r="L41" s="35"/>
    </row>
    <row r="42" spans="2:12" ht="10.050000000000001" customHeight="1" x14ac:dyDescent="0.3">
      <c r="B42" s="36" t="s">
        <v>6</v>
      </c>
      <c r="C42" s="37"/>
      <c r="D42" s="37"/>
      <c r="E42" s="37"/>
      <c r="F42" s="37"/>
      <c r="G42" s="37"/>
      <c r="H42" s="37"/>
      <c r="I42" s="37"/>
      <c r="J42" s="37"/>
      <c r="K42" s="37"/>
      <c r="L42" s="37"/>
    </row>
    <row r="43" spans="2:12" ht="10.050000000000001" customHeight="1" x14ac:dyDescent="0.3">
      <c r="B43" s="38" t="s">
        <v>7</v>
      </c>
      <c r="C43" s="39"/>
      <c r="D43" s="39"/>
      <c r="E43" s="39"/>
      <c r="F43" s="39"/>
      <c r="G43" s="39"/>
      <c r="H43" s="39"/>
      <c r="I43" s="39"/>
      <c r="J43" s="39"/>
      <c r="K43" s="39"/>
      <c r="L43" s="39"/>
    </row>
    <row r="44" spans="2:12" ht="19.95" customHeight="1" x14ac:dyDescent="0.3">
      <c r="B44" s="38" t="s">
        <v>8</v>
      </c>
      <c r="C44" s="39"/>
      <c r="D44" s="39"/>
      <c r="E44" s="39"/>
      <c r="F44" s="39"/>
      <c r="G44" s="39"/>
      <c r="H44" s="39"/>
      <c r="I44" s="39"/>
      <c r="J44" s="39"/>
      <c r="K44" s="39"/>
      <c r="L44" s="39"/>
    </row>
    <row r="45" spans="2:12" ht="19.95" customHeight="1" x14ac:dyDescent="0.3">
      <c r="B45" s="38" t="s">
        <v>9</v>
      </c>
      <c r="C45" s="39"/>
      <c r="D45" s="39"/>
      <c r="E45" s="39"/>
      <c r="F45" s="39"/>
      <c r="G45" s="39"/>
      <c r="H45" s="39"/>
      <c r="I45" s="39"/>
      <c r="J45" s="39"/>
      <c r="K45" s="39"/>
      <c r="L45" s="39"/>
    </row>
  </sheetData>
  <sheetProtection sheet="1" objects="1" scenarios="1"/>
  <mergeCells count="75">
    <mergeCell ref="K36:L36"/>
    <mergeCell ref="D27:F27"/>
    <mergeCell ref="G27:J27"/>
    <mergeCell ref="D30:F30"/>
    <mergeCell ref="G30:J30"/>
    <mergeCell ref="D33:F33"/>
    <mergeCell ref="G33:J33"/>
    <mergeCell ref="K32:L32"/>
    <mergeCell ref="K33:L33"/>
    <mergeCell ref="K29:L29"/>
    <mergeCell ref="K30:L30"/>
    <mergeCell ref="K27:L27"/>
    <mergeCell ref="B22:L22"/>
    <mergeCell ref="D23:F23"/>
    <mergeCell ref="G23:J23"/>
    <mergeCell ref="D36:F36"/>
    <mergeCell ref="G36:J36"/>
    <mergeCell ref="B35:C35"/>
    <mergeCell ref="B36:C36"/>
    <mergeCell ref="B28:L28"/>
    <mergeCell ref="D29:F29"/>
    <mergeCell ref="G29:J29"/>
    <mergeCell ref="B31:L31"/>
    <mergeCell ref="D32:F32"/>
    <mergeCell ref="G32:J32"/>
    <mergeCell ref="B34:L34"/>
    <mergeCell ref="D35:F35"/>
    <mergeCell ref="G35:J35"/>
    <mergeCell ref="B25:L25"/>
    <mergeCell ref="D26:F26"/>
    <mergeCell ref="G26:J26"/>
    <mergeCell ref="D24:F24"/>
    <mergeCell ref="G24:J24"/>
    <mergeCell ref="B2:L2"/>
    <mergeCell ref="D20:F20"/>
    <mergeCell ref="G20:J20"/>
    <mergeCell ref="D21:F21"/>
    <mergeCell ref="C10:E10"/>
    <mergeCell ref="C11:E11"/>
    <mergeCell ref="C12:E12"/>
    <mergeCell ref="C13:E13"/>
    <mergeCell ref="C14:E14"/>
    <mergeCell ref="C15:E15"/>
    <mergeCell ref="H10:L10"/>
    <mergeCell ref="H13:L13"/>
    <mergeCell ref="H14:L14"/>
    <mergeCell ref="H15:L15"/>
    <mergeCell ref="H11:L11"/>
    <mergeCell ref="H12:L12"/>
    <mergeCell ref="B8:E8"/>
    <mergeCell ref="G8:L8"/>
    <mergeCell ref="H4:J4"/>
    <mergeCell ref="H5:J5"/>
    <mergeCell ref="H6:J6"/>
    <mergeCell ref="B41:L41"/>
    <mergeCell ref="B42:L42"/>
    <mergeCell ref="B43:L43"/>
    <mergeCell ref="B44:L44"/>
    <mergeCell ref="B45:L45"/>
    <mergeCell ref="B18:L18"/>
    <mergeCell ref="B40:F40"/>
    <mergeCell ref="H40:L40"/>
    <mergeCell ref="B19:L19"/>
    <mergeCell ref="K20:L20"/>
    <mergeCell ref="K21:L21"/>
    <mergeCell ref="B38:F39"/>
    <mergeCell ref="H39:J39"/>
    <mergeCell ref="K39:L39"/>
    <mergeCell ref="H38:J38"/>
    <mergeCell ref="K38:L38"/>
    <mergeCell ref="G21:J21"/>
    <mergeCell ref="K26:L26"/>
    <mergeCell ref="K23:L23"/>
    <mergeCell ref="K24:L24"/>
    <mergeCell ref="K35:L35"/>
  </mergeCells>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Manager Invoice</vt:lpstr>
      <vt:lpstr>'Manager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2025-05-05T07:55:03Z</cp:lastPrinted>
  <dcterms:created xsi:type="dcterms:W3CDTF">2021-11-30T13:34:45Z</dcterms:created>
  <dcterms:modified xsi:type="dcterms:W3CDTF">2025-05-13T10:18:52Z</dcterms:modified>
</cp:coreProperties>
</file>