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/>
  <xr:revisionPtr revIDLastSave="0" documentId="8_{33024638-FA38-4572-A48E-AE72737E5B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 to Catalogue prices" sheetId="4" r:id="rId1"/>
    <sheet name="Catalogue to Invoice price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5" l="1"/>
  <c r="C34" i="5"/>
  <c r="B27" i="5"/>
  <c r="C25" i="5"/>
  <c r="B18" i="5"/>
  <c r="D16" i="5"/>
  <c r="C16" i="5"/>
  <c r="B14" i="5"/>
  <c r="C12" i="5"/>
  <c r="D12" i="5" s="1"/>
  <c r="B23" i="5" s="1"/>
  <c r="C10" i="5"/>
  <c r="D10" i="5" s="1"/>
  <c r="B10" i="5"/>
  <c r="C8" i="5"/>
  <c r="D8" i="5" s="1"/>
  <c r="B32" i="5" s="1"/>
  <c r="B6" i="5"/>
  <c r="B36" i="4"/>
  <c r="C34" i="4"/>
  <c r="B32" i="4"/>
  <c r="B38" i="4" s="1"/>
  <c r="D38" i="4" s="1"/>
  <c r="B27" i="4"/>
  <c r="C25" i="4"/>
  <c r="B20" i="4"/>
  <c r="B18" i="4"/>
  <c r="B14" i="4"/>
  <c r="C10" i="4"/>
  <c r="B10" i="4"/>
  <c r="B6" i="4"/>
  <c r="D6" i="5" l="1"/>
  <c r="B38" i="5"/>
  <c r="D38" i="5" s="1"/>
  <c r="D32" i="5"/>
  <c r="B29" i="5"/>
  <c r="D29" i="5" s="1"/>
  <c r="D23" i="5"/>
  <c r="D41" i="5" s="1"/>
  <c r="D44" i="5" s="1"/>
  <c r="D46" i="5" s="1"/>
  <c r="D10" i="4"/>
  <c r="D32" i="4"/>
  <c r="C18" i="5"/>
  <c r="D18" i="5" s="1"/>
  <c r="C14" i="4"/>
  <c r="D14" i="4" s="1"/>
  <c r="B23" i="4"/>
  <c r="C6" i="5"/>
  <c r="B20" i="5"/>
  <c r="C14" i="5"/>
  <c r="D14" i="5" s="1"/>
  <c r="C18" i="4"/>
  <c r="D18" i="4" s="1"/>
  <c r="D20" i="5" l="1"/>
  <c r="C20" i="5"/>
  <c r="B29" i="4"/>
  <c r="D29" i="4" s="1"/>
  <c r="D23" i="4"/>
  <c r="D41" i="4" s="1"/>
  <c r="D44" i="4" s="1"/>
  <c r="D46" i="4" s="1"/>
  <c r="C20" i="4"/>
  <c r="D20" i="4"/>
</calcChain>
</file>

<file path=xl/sharedStrings.xml><?xml version="1.0" encoding="utf-8"?>
<sst xmlns="http://schemas.openxmlformats.org/spreadsheetml/2006/main" count="65" uniqueCount="39">
  <si>
    <t>Invoiced Sales (Fashion)</t>
  </si>
  <si>
    <t>Invoiced Sales (BBH, Beauty &amp; Orijins)</t>
  </si>
  <si>
    <t>Fashion</t>
  </si>
  <si>
    <t>BBH, Beauty, Puer</t>
  </si>
  <si>
    <t>To Pay</t>
  </si>
  <si>
    <t>Consultant</t>
  </si>
  <si>
    <t>Manager</t>
  </si>
  <si>
    <t>Distributor</t>
  </si>
  <si>
    <t>Month</t>
  </si>
  <si>
    <t>Catalogue Sales (Fashion)</t>
  </si>
  <si>
    <t xml:space="preserve"> Catalogue Sales (BBH, Beauty &amp; Orijins)</t>
  </si>
  <si>
    <t>Total Catalogue Sales</t>
  </si>
  <si>
    <t>Invoiced Sales (Sales Tools)</t>
  </si>
  <si>
    <t xml:space="preserve"> Catalogue Sales (Sales Tools)</t>
  </si>
  <si>
    <t>Total to pay (Excl  Sales Tools)</t>
  </si>
  <si>
    <t>Before Returns</t>
  </si>
  <si>
    <t>Balance from previous month</t>
  </si>
  <si>
    <t>Total</t>
  </si>
  <si>
    <t>Less Returns</t>
  </si>
  <si>
    <t>Balance</t>
  </si>
  <si>
    <t xml:space="preserve">Total Invoiced Sales </t>
  </si>
  <si>
    <t>Calculations from Invoice Prices to Catalogue Prices</t>
  </si>
  <si>
    <t>To Pay BBB</t>
  </si>
  <si>
    <t xml:space="preserve"> </t>
  </si>
  <si>
    <t>Calculations from Catalogue Prices to Invoice Prices</t>
  </si>
  <si>
    <t>Distributors</t>
  </si>
  <si>
    <t>Sales         (Incl. of VAT)</t>
  </si>
  <si>
    <t xml:space="preserve">Total Catalogue Sales </t>
  </si>
  <si>
    <t>Invoice Sales (Fashion)</t>
  </si>
  <si>
    <t>Catalogue Sales (BBH, Beauty &amp; Orijins)</t>
  </si>
  <si>
    <t xml:space="preserve"> Invoice Sales (BBH, Beauty &amp; Orijins)</t>
  </si>
  <si>
    <t>Catalogue Sales (Sales Tools)</t>
  </si>
  <si>
    <t xml:space="preserve"> Invoice Sales (Sales Tools)</t>
  </si>
  <si>
    <t>Total Invoice Sales</t>
  </si>
  <si>
    <t>15% VAT</t>
  </si>
  <si>
    <t>Sales        (Excl. of VAT)</t>
  </si>
  <si>
    <t>Sales         (Excl. of VAT)</t>
  </si>
  <si>
    <t>Conversion Factor to determine Catalogue Price Incl. of VAT</t>
  </si>
  <si>
    <t>Catalogue Price Incl.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</si>
</sst>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R&quot;#,##0;\-&quot;R&quot;#,##0"/>
    <numFmt numFmtId="7" formatCode="&quot;R&quot;#,##0.00;\-&quot;R&quot;#,##0.00"/>
    <numFmt numFmtId="164" formatCode="&quot;R&quot;#,##0"/>
    <numFmt numFmtId="165" formatCode="&quot;R&quot;#,##0.00"/>
    <numFmt numFmtId="166" formatCode="0.000"/>
    <numFmt numFmtId="167" formatCode="[$SZL]\ #,##0.00"/>
  </numFmts>
  <fonts count="7" x14ac:knownFonts="1">
    <font>
      <sz val="11"/>
      <color theme="1"/>
      <name val="Calibri"/>
      <family val="2"/>
      <scheme val="minor"/>
    </font>
    <font>
      <b/>
      <sz val="12"/>
      <color rgb="FF212121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D4D4D4"/>
      </left>
      <right/>
      <top style="thin">
        <color rgb="FFD4D4D4"/>
      </top>
      <bottom/>
      <diagonal/>
    </border>
    <border>
      <left/>
      <right style="thin">
        <color rgb="FFD4D4D4"/>
      </right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D4D4D4"/>
      </right>
      <top style="thin">
        <color rgb="FFD4D4D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 applyAlignment="1">
      <alignment horizontal="right" indent="2"/>
    </xf>
    <xf numFmtId="5" fontId="0" fillId="0" borderId="0" xfId="0" applyNumberFormat="1"/>
    <xf numFmtId="9" fontId="5" fillId="0" borderId="0" xfId="0" applyNumberFormat="1" applyFont="1"/>
    <xf numFmtId="0" fontId="0" fillId="0" borderId="0" xfId="0" applyAlignment="1">
      <alignment horizontal="right"/>
    </xf>
    <xf numFmtId="165" fontId="0" fillId="0" borderId="0" xfId="0" applyNumberFormat="1"/>
    <xf numFmtId="7" fontId="5" fillId="0" borderId="0" xfId="0" applyNumberFormat="1" applyFont="1"/>
    <xf numFmtId="0" fontId="5" fillId="0" borderId="0" xfId="0" applyFont="1"/>
    <xf numFmtId="9" fontId="5" fillId="3" borderId="4" xfId="0" applyNumberFormat="1" applyFont="1" applyFill="1" applyBorder="1"/>
    <xf numFmtId="0" fontId="0" fillId="0" borderId="6" xfId="0" applyBorder="1" applyAlignment="1">
      <alignment horizontal="right"/>
    </xf>
    <xf numFmtId="164" fontId="0" fillId="0" borderId="0" xfId="0" applyNumberFormat="1"/>
    <xf numFmtId="0" fontId="0" fillId="0" borderId="7" xfId="0" applyBorder="1"/>
    <xf numFmtId="0" fontId="0" fillId="0" borderId="8" xfId="0" applyBorder="1"/>
    <xf numFmtId="5" fontId="0" fillId="0" borderId="9" xfId="0" applyNumberFormat="1" applyBorder="1"/>
    <xf numFmtId="9" fontId="0" fillId="0" borderId="9" xfId="0" applyNumberFormat="1" applyBorder="1"/>
    <xf numFmtId="7" fontId="0" fillId="0" borderId="9" xfId="0" applyNumberFormat="1" applyBorder="1"/>
    <xf numFmtId="0" fontId="0" fillId="0" borderId="9" xfId="0" applyBorder="1"/>
    <xf numFmtId="0" fontId="0" fillId="0" borderId="10" xfId="0" applyBorder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9" fontId="5" fillId="0" borderId="0" xfId="0" applyNumberFormat="1" applyFont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4" xfId="0" applyFont="1" applyBorder="1"/>
    <xf numFmtId="164" fontId="5" fillId="0" borderId="5" xfId="0" applyNumberFormat="1" applyFont="1" applyBorder="1"/>
    <xf numFmtId="0" fontId="5" fillId="7" borderId="3" xfId="0" applyFont="1" applyFill="1" applyBorder="1" applyAlignment="1">
      <alignment horizontal="right"/>
    </xf>
    <xf numFmtId="164" fontId="5" fillId="7" borderId="4" xfId="0" applyNumberFormat="1" applyFont="1" applyFill="1" applyBorder="1"/>
    <xf numFmtId="164" fontId="5" fillId="0" borderId="0" xfId="0" applyNumberFormat="1" applyFont="1"/>
    <xf numFmtId="166" fontId="5" fillId="3" borderId="0" xfId="0" applyNumberFormat="1" applyFont="1" applyFill="1"/>
    <xf numFmtId="0" fontId="5" fillId="0" borderId="3" xfId="0" applyFont="1" applyBorder="1" applyAlignment="1">
      <alignment horizontal="right"/>
    </xf>
    <xf numFmtId="164" fontId="5" fillId="0" borderId="4" xfId="0" applyNumberFormat="1" applyFont="1" applyBorder="1"/>
    <xf numFmtId="0" fontId="5" fillId="0" borderId="7" xfId="0" applyFont="1" applyBorder="1"/>
    <xf numFmtId="0" fontId="5" fillId="0" borderId="6" xfId="0" applyFont="1" applyBorder="1"/>
    <xf numFmtId="0" fontId="5" fillId="3" borderId="0" xfId="0" applyFont="1" applyFill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165" fontId="1" fillId="0" borderId="2" xfId="0" applyNumberFormat="1" applyFont="1" applyBorder="1" applyAlignment="1">
      <alignment horizontal="center" vertical="center" wrapText="1"/>
    </xf>
    <xf numFmtId="165" fontId="0" fillId="0" borderId="14" xfId="0" applyNumberFormat="1" applyBorder="1"/>
    <xf numFmtId="165" fontId="0" fillId="0" borderId="13" xfId="0" applyNumberFormat="1" applyBorder="1" applyAlignment="1">
      <alignment horizontal="center"/>
    </xf>
    <xf numFmtId="165" fontId="3" fillId="7" borderId="13" xfId="0" applyNumberFormat="1" applyFont="1" applyFill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right" indent="1"/>
    </xf>
    <xf numFmtId="7" fontId="5" fillId="0" borderId="11" xfId="0" applyNumberFormat="1" applyFont="1" applyBorder="1" applyAlignment="1">
      <alignment horizontal="center"/>
    </xf>
    <xf numFmtId="7" fontId="5" fillId="0" borderId="0" xfId="0" applyNumberFormat="1" applyFont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7" fontId="5" fillId="5" borderId="0" xfId="0" applyNumberFormat="1" applyFont="1" applyFill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7" fontId="5" fillId="4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9" fontId="5" fillId="8" borderId="0" xfId="0" applyNumberFormat="1" applyFont="1" applyFill="1"/>
    <xf numFmtId="0" fontId="1" fillId="2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center" vertical="top" wrapText="1"/>
    </xf>
    <xf numFmtId="0" fontId="1" fillId="9" borderId="2" xfId="0" applyFont="1" applyFill="1" applyBorder="1" applyAlignment="1">
      <alignment horizontal="center" vertical="top" wrapText="1"/>
    </xf>
    <xf numFmtId="3" fontId="0" fillId="0" borderId="0" xfId="0" applyNumberFormat="1"/>
    <xf numFmtId="7" fontId="5" fillId="6" borderId="11" xfId="0" applyNumberFormat="1" applyFont="1" applyFill="1" applyBorder="1" applyAlignment="1" applyProtection="1">
      <alignment horizontal="center"/>
      <protection locked="0"/>
    </xf>
    <xf numFmtId="165" fontId="5" fillId="6" borderId="11" xfId="0" applyNumberFormat="1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 applyProtection="1">
      <alignment horizontal="left" vertical="top" wrapText="1"/>
      <protection locked="0"/>
    </xf>
    <xf numFmtId="165" fontId="1" fillId="0" borderId="20" xfId="0" applyNumberFormat="1" applyFont="1" applyBorder="1" applyAlignment="1">
      <alignment horizontal="center" vertical="center" wrapText="1"/>
    </xf>
    <xf numFmtId="165" fontId="0" fillId="0" borderId="21" xfId="0" applyNumberFormat="1" applyBorder="1"/>
    <xf numFmtId="165" fontId="0" fillId="0" borderId="22" xfId="0" applyNumberFormat="1" applyBorder="1" applyAlignment="1">
      <alignment horizontal="center"/>
    </xf>
    <xf numFmtId="165" fontId="3" fillId="7" borderId="22" xfId="0" applyNumberFormat="1" applyFon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vertical="top" wrapText="1"/>
    </xf>
    <xf numFmtId="0" fontId="0" fillId="0" borderId="13" xfId="0" applyBorder="1"/>
    <xf numFmtId="5" fontId="2" fillId="0" borderId="13" xfId="0" applyNumberFormat="1" applyFont="1" applyBorder="1" applyAlignment="1">
      <alignment horizontal="center" vertical="center" wrapText="1"/>
    </xf>
    <xf numFmtId="5" fontId="3" fillId="0" borderId="13" xfId="0" applyNumberFormat="1" applyFont="1" applyBorder="1"/>
    <xf numFmtId="0" fontId="0" fillId="0" borderId="14" xfId="0" applyBorder="1"/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9" borderId="2" xfId="0" applyFont="1" applyFill="1" applyBorder="1" applyAlignment="1">
      <alignment horizontal="center" vertical="center" wrapText="1"/>
    </xf>
    <xf numFmtId="0" fontId="0" fillId="0" borderId="25" xfId="0" applyBorder="1"/>
    <xf numFmtId="5" fontId="1" fillId="0" borderId="28" xfId="0" applyNumberFormat="1" applyFont="1" applyBorder="1" applyAlignment="1">
      <alignment horizontal="center" vertical="center" wrapText="1"/>
    </xf>
    <xf numFmtId="0" fontId="0" fillId="0" borderId="29" xfId="0" applyBorder="1"/>
    <xf numFmtId="5" fontId="2" fillId="0" borderId="30" xfId="0" applyNumberFormat="1" applyFont="1" applyBorder="1" applyAlignment="1">
      <alignment horizontal="center" vertical="center" wrapText="1"/>
    </xf>
    <xf numFmtId="0" fontId="0" fillId="0" borderId="30" xfId="0" applyBorder="1"/>
    <xf numFmtId="5" fontId="3" fillId="0" borderId="30" xfId="0" applyNumberFormat="1" applyFont="1" applyBorder="1"/>
    <xf numFmtId="0" fontId="0" fillId="0" borderId="31" xfId="0" applyBorder="1"/>
    <xf numFmtId="5" fontId="2" fillId="0" borderId="24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0" fillId="0" borderId="13" xfId="0" applyNumberFormat="1" applyBorder="1"/>
    <xf numFmtId="165" fontId="3" fillId="0" borderId="13" xfId="0" applyNumberFormat="1" applyFont="1" applyBorder="1"/>
    <xf numFmtId="165" fontId="0" fillId="0" borderId="15" xfId="0" applyNumberFormat="1" applyBorder="1"/>
    <xf numFmtId="0" fontId="1" fillId="0" borderId="3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165" fontId="3" fillId="6" borderId="22" xfId="0" applyNumberFormat="1" applyFont="1" applyFill="1" applyBorder="1" applyAlignment="1" applyProtection="1">
      <alignment horizontal="center"/>
      <protection locked="0"/>
    </xf>
    <xf numFmtId="5" fontId="5" fillId="0" borderId="0" xfId="0" applyNumberFormat="1" applyFont="1" applyAlignment="1">
      <alignment horizontal="right"/>
    </xf>
    <xf numFmtId="5" fontId="5" fillId="0" borderId="16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7" fontId="1" fillId="0" borderId="2" xfId="0" applyNumberFormat="1" applyFont="1" applyBorder="1" applyAlignment="1">
      <alignment horizontal="center" vertical="center" wrapText="1"/>
    </xf>
    <xf numFmtId="167" fontId="3" fillId="6" borderId="13" xfId="0" applyNumberFormat="1" applyFont="1" applyFill="1" applyBorder="1" applyAlignment="1" applyProtection="1">
      <alignment horizontal="center"/>
      <protection locked="0"/>
    </xf>
    <xf numFmtId="167" fontId="3" fillId="7" borderId="13" xfId="0" applyNumberFormat="1" applyFont="1" applyFill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center" vertical="center" wrapText="1"/>
    </xf>
    <xf numFmtId="167" fontId="2" fillId="0" borderId="30" xfId="0" applyNumberFormat="1" applyFont="1" applyBorder="1" applyAlignment="1">
      <alignment horizontal="center" vertical="center" wrapText="1"/>
    </xf>
    <xf numFmtId="167" fontId="5" fillId="5" borderId="4" xfId="0" applyNumberFormat="1" applyFont="1" applyFill="1" applyBorder="1" applyAlignment="1">
      <alignment horizontal="center"/>
    </xf>
    <xf numFmtId="167" fontId="5" fillId="5" borderId="0" xfId="0" applyNumberFormat="1" applyFont="1" applyFill="1" applyAlignment="1">
      <alignment horizontal="center"/>
    </xf>
    <xf numFmtId="167" fontId="5" fillId="4" borderId="4" xfId="0" applyNumberFormat="1" applyFont="1" applyFill="1" applyBorder="1" applyAlignment="1">
      <alignment horizontal="center"/>
    </xf>
    <xf numFmtId="167" fontId="5" fillId="4" borderId="0" xfId="0" applyNumberFormat="1" applyFont="1" applyFill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7" fontId="5" fillId="6" borderId="11" xfId="0" applyNumberFormat="1" applyFont="1" applyFill="1" applyBorder="1" applyAlignment="1" applyProtection="1">
      <alignment horizontal="center"/>
      <protection locked="0"/>
    </xf>
    <xf numFmtId="167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CF7F-73BF-46EC-B11F-74B37E24B687}">
  <dimension ref="A1:K46"/>
  <sheetViews>
    <sheetView tabSelected="1" workbookViewId="0">
      <selection activeCell="F45" sqref="F45"/>
    </sheetView>
  </sheetViews>
  <sheetFormatPr defaultRowHeight="14.4" x14ac:dyDescent="0.3"/>
  <cols>
    <col min="1" max="1" width="64.88671875" customWidth="1"/>
    <col min="2" max="2" width="14" bestFit="1" customWidth="1"/>
    <col min="3" max="3" width="24.109375" customWidth="1"/>
    <col min="4" max="4" width="19" customWidth="1"/>
    <col min="5" max="5" width="13.5546875" bestFit="1" customWidth="1"/>
    <col min="6" max="6" width="12.77734375" bestFit="1" customWidth="1"/>
    <col min="7" max="7" width="11.109375" bestFit="1" customWidth="1"/>
    <col min="10" max="10" width="8" customWidth="1"/>
  </cols>
  <sheetData>
    <row r="1" spans="1:6" ht="21" x14ac:dyDescent="0.4">
      <c r="A1" s="94" t="s">
        <v>21</v>
      </c>
      <c r="B1" s="94"/>
      <c r="C1" s="94"/>
      <c r="D1" s="94"/>
    </row>
    <row r="2" spans="1:6" ht="9.6" customHeight="1" thickBot="1" x14ac:dyDescent="0.45">
      <c r="A2" s="50"/>
      <c r="B2" s="50"/>
    </row>
    <row r="3" spans="1:6" ht="16.2" thickBot="1" x14ac:dyDescent="0.35">
      <c r="A3" s="51" t="s">
        <v>8</v>
      </c>
      <c r="B3" s="59"/>
      <c r="C3" s="42"/>
      <c r="D3" s="20"/>
    </row>
    <row r="4" spans="1:6" ht="51" customHeight="1" thickBot="1" x14ac:dyDescent="0.35">
      <c r="A4" s="53" t="s">
        <v>7</v>
      </c>
      <c r="B4" s="55" t="s">
        <v>36</v>
      </c>
      <c r="C4" s="88" t="s">
        <v>37</v>
      </c>
      <c r="D4" s="88" t="s">
        <v>38</v>
      </c>
    </row>
    <row r="5" spans="1:6" ht="25.05" customHeight="1" thickBot="1" x14ac:dyDescent="0.35">
      <c r="A5" s="60"/>
      <c r="B5" s="54"/>
      <c r="C5" s="87"/>
      <c r="D5" s="87"/>
    </row>
    <row r="6" spans="1:6" ht="16.2" thickBot="1" x14ac:dyDescent="0.35">
      <c r="A6" s="1" t="s">
        <v>20</v>
      </c>
      <c r="B6" s="95">
        <f>B8+B12+B16</f>
        <v>0</v>
      </c>
      <c r="C6" s="82"/>
      <c r="D6" s="76"/>
    </row>
    <row r="7" spans="1:6" x14ac:dyDescent="0.3">
      <c r="B7" s="38"/>
      <c r="C7" s="71"/>
      <c r="D7" s="77"/>
    </row>
    <row r="8" spans="1:6" ht="15.6" x14ac:dyDescent="0.3">
      <c r="A8" s="1" t="s">
        <v>0</v>
      </c>
      <c r="B8" s="96"/>
      <c r="C8" s="69"/>
      <c r="D8" s="78"/>
    </row>
    <row r="9" spans="1:6" x14ac:dyDescent="0.3">
      <c r="B9" s="39"/>
      <c r="C9" s="68"/>
      <c r="D9" s="79"/>
    </row>
    <row r="10" spans="1:6" ht="15.6" x14ac:dyDescent="0.3">
      <c r="A10" s="1" t="s">
        <v>9</v>
      </c>
      <c r="B10" s="97">
        <f>B8*1.754</f>
        <v>0</v>
      </c>
      <c r="C10" s="99">
        <f>B10*0.17648</f>
        <v>0</v>
      </c>
      <c r="D10" s="100">
        <f>B10+C10</f>
        <v>0</v>
      </c>
    </row>
    <row r="11" spans="1:6" ht="15.6" x14ac:dyDescent="0.3">
      <c r="A11" s="1"/>
      <c r="B11" s="39"/>
      <c r="C11" s="68"/>
      <c r="D11" s="79"/>
      <c r="F11" t="s">
        <v>23</v>
      </c>
    </row>
    <row r="12" spans="1:6" ht="15.6" x14ac:dyDescent="0.3">
      <c r="A12" s="1" t="s">
        <v>1</v>
      </c>
      <c r="B12" s="96"/>
      <c r="C12" s="69"/>
      <c r="D12" s="78"/>
    </row>
    <row r="13" spans="1:6" x14ac:dyDescent="0.3">
      <c r="B13" s="39"/>
      <c r="C13" s="68"/>
      <c r="D13" s="79"/>
    </row>
    <row r="14" spans="1:6" ht="15.6" x14ac:dyDescent="0.3">
      <c r="A14" s="1" t="s">
        <v>10</v>
      </c>
      <c r="B14" s="97">
        <f>B12*2.273</f>
        <v>0</v>
      </c>
      <c r="C14" s="99">
        <f>B14*0.17648</f>
        <v>0</v>
      </c>
      <c r="D14" s="100">
        <f>B14+C14</f>
        <v>0</v>
      </c>
    </row>
    <row r="15" spans="1:6" ht="15.6" x14ac:dyDescent="0.3">
      <c r="A15" s="1"/>
      <c r="B15" s="40"/>
      <c r="C15" s="70"/>
      <c r="D15" s="80"/>
    </row>
    <row r="16" spans="1:6" ht="15.6" x14ac:dyDescent="0.3">
      <c r="A16" s="1" t="s">
        <v>12</v>
      </c>
      <c r="B16" s="96"/>
      <c r="C16" s="69"/>
      <c r="D16" s="78"/>
    </row>
    <row r="17" spans="1:7" ht="15.6" x14ac:dyDescent="0.3">
      <c r="A17" s="1"/>
      <c r="B17" s="40"/>
      <c r="C17" s="70"/>
      <c r="D17" s="80"/>
    </row>
    <row r="18" spans="1:7" ht="15.6" x14ac:dyDescent="0.3">
      <c r="A18" s="1" t="s">
        <v>13</v>
      </c>
      <c r="B18" s="97">
        <f>B16*1.22</f>
        <v>0</v>
      </c>
      <c r="C18" s="99">
        <f>B18*0.17648</f>
        <v>0</v>
      </c>
      <c r="D18" s="100">
        <f>B18+C18</f>
        <v>0</v>
      </c>
    </row>
    <row r="19" spans="1:7" ht="15" thickBot="1" x14ac:dyDescent="0.35">
      <c r="B19" s="41"/>
      <c r="C19" s="75"/>
      <c r="D19" s="81"/>
    </row>
    <row r="20" spans="1:7" ht="16.2" thickBot="1" x14ac:dyDescent="0.35">
      <c r="A20" s="1" t="s">
        <v>11</v>
      </c>
      <c r="B20" s="98">
        <f>B10+B14+B18</f>
        <v>0</v>
      </c>
      <c r="C20" s="98">
        <f>C10+C14+C18</f>
        <v>0</v>
      </c>
      <c r="D20" s="98">
        <f>D10+D14+D18</f>
        <v>0</v>
      </c>
    </row>
    <row r="22" spans="1:7" ht="15" thickBot="1" x14ac:dyDescent="0.35"/>
    <row r="23" spans="1:7" x14ac:dyDescent="0.3">
      <c r="A23" s="25" t="s">
        <v>3</v>
      </c>
      <c r="B23" s="26">
        <f>B14</f>
        <v>0</v>
      </c>
      <c r="C23" s="8">
        <v>0.44</v>
      </c>
      <c r="D23" s="101">
        <f>B23*C23</f>
        <v>0</v>
      </c>
      <c r="E23" s="23" t="s">
        <v>22</v>
      </c>
      <c r="F23" s="24"/>
    </row>
    <row r="24" spans="1:7" x14ac:dyDescent="0.3">
      <c r="A24" s="22" t="s">
        <v>5</v>
      </c>
      <c r="B24" s="3">
        <v>0.27</v>
      </c>
      <c r="C24" s="52">
        <v>0.56000000000000005</v>
      </c>
      <c r="D24" s="10"/>
      <c r="F24" s="11"/>
    </row>
    <row r="25" spans="1:7" x14ac:dyDescent="0.3">
      <c r="A25" s="22" t="s">
        <v>6</v>
      </c>
      <c r="B25" s="3">
        <v>0.15</v>
      </c>
      <c r="C25" s="3">
        <f>SUM(C23:C24)</f>
        <v>1</v>
      </c>
      <c r="D25" s="10"/>
      <c r="F25" s="11"/>
    </row>
    <row r="26" spans="1:7" x14ac:dyDescent="0.3">
      <c r="A26" s="22" t="s">
        <v>7</v>
      </c>
      <c r="B26" s="3">
        <v>0.14000000000000001</v>
      </c>
      <c r="C26" s="7"/>
      <c r="D26" s="10"/>
      <c r="F26" s="11"/>
    </row>
    <row r="27" spans="1:7" x14ac:dyDescent="0.3">
      <c r="A27" s="22"/>
      <c r="B27" s="52">
        <f>SUM(B24:B26)</f>
        <v>0.56000000000000005</v>
      </c>
      <c r="C27" s="7"/>
      <c r="D27" s="10"/>
      <c r="F27" s="11"/>
    </row>
    <row r="28" spans="1:7" x14ac:dyDescent="0.3">
      <c r="A28" s="9"/>
      <c r="B28" s="3"/>
      <c r="D28" s="10"/>
      <c r="F28" s="11"/>
    </row>
    <row r="29" spans="1:7" x14ac:dyDescent="0.3">
      <c r="A29" s="22" t="s">
        <v>3</v>
      </c>
      <c r="B29" s="27">
        <f>B23</f>
        <v>0</v>
      </c>
      <c r="C29" s="28">
        <v>2.2730000000000001</v>
      </c>
      <c r="D29" s="102">
        <f>B29/C29</f>
        <v>0</v>
      </c>
      <c r="F29" s="11"/>
    </row>
    <row r="30" spans="1:7" ht="15" thickBot="1" x14ac:dyDescent="0.35">
      <c r="A30" s="12"/>
      <c r="B30" s="13"/>
      <c r="C30" s="14"/>
      <c r="D30" s="15"/>
      <c r="E30" s="16"/>
      <c r="F30" s="17"/>
    </row>
    <row r="31" spans="1:7" ht="15" thickBot="1" x14ac:dyDescent="0.35">
      <c r="A31" s="4"/>
    </row>
    <row r="32" spans="1:7" x14ac:dyDescent="0.3">
      <c r="A32" s="29" t="s">
        <v>2</v>
      </c>
      <c r="B32" s="30">
        <f>B10</f>
        <v>0</v>
      </c>
      <c r="C32" s="8">
        <v>0.56999999999999995</v>
      </c>
      <c r="D32" s="103">
        <f>B32*C32</f>
        <v>0</v>
      </c>
      <c r="E32" s="23" t="s">
        <v>4</v>
      </c>
      <c r="F32" s="24"/>
      <c r="G32" s="5"/>
    </row>
    <row r="33" spans="1:11" x14ac:dyDescent="0.3">
      <c r="A33" s="22" t="s">
        <v>5</v>
      </c>
      <c r="B33" s="3">
        <v>0.27</v>
      </c>
      <c r="C33" s="52">
        <v>0.43</v>
      </c>
      <c r="D33" s="7"/>
      <c r="E33" s="7"/>
      <c r="F33" s="31"/>
    </row>
    <row r="34" spans="1:11" x14ac:dyDescent="0.3">
      <c r="A34" s="22" t="s">
        <v>6</v>
      </c>
      <c r="B34" s="3">
        <v>0.08</v>
      </c>
      <c r="C34" s="3">
        <f>SUM(C32:C33)</f>
        <v>1</v>
      </c>
      <c r="D34" s="7"/>
      <c r="E34" s="7"/>
      <c r="F34" s="31"/>
    </row>
    <row r="35" spans="1:11" x14ac:dyDescent="0.3">
      <c r="A35" s="22" t="s">
        <v>7</v>
      </c>
      <c r="B35" s="3">
        <v>0.08</v>
      </c>
      <c r="C35" s="7"/>
      <c r="D35" s="7"/>
      <c r="E35" s="7"/>
      <c r="F35" s="31"/>
    </row>
    <row r="36" spans="1:11" x14ac:dyDescent="0.3">
      <c r="A36" s="32"/>
      <c r="B36" s="52">
        <f>SUM(B33:B35)</f>
        <v>0.43000000000000005</v>
      </c>
      <c r="C36" s="7"/>
      <c r="D36" s="7"/>
      <c r="E36" s="7"/>
      <c r="F36" s="31"/>
    </row>
    <row r="37" spans="1:11" x14ac:dyDescent="0.3">
      <c r="A37" s="32"/>
      <c r="B37" s="7"/>
      <c r="C37" s="7"/>
      <c r="D37" s="18"/>
      <c r="E37" s="7"/>
      <c r="F37" s="31"/>
    </row>
    <row r="38" spans="1:11" x14ac:dyDescent="0.3">
      <c r="A38" s="22" t="s">
        <v>2</v>
      </c>
      <c r="B38" s="6">
        <f>B32</f>
        <v>0</v>
      </c>
      <c r="C38" s="33">
        <v>1.754</v>
      </c>
      <c r="D38" s="104">
        <f>B38/C38</f>
        <v>0</v>
      </c>
      <c r="E38" s="7"/>
      <c r="F38" s="31"/>
    </row>
    <row r="39" spans="1:11" ht="15" thickBot="1" x14ac:dyDescent="0.35">
      <c r="A39" s="34"/>
      <c r="B39" s="35"/>
      <c r="C39" s="35"/>
      <c r="D39" s="35"/>
      <c r="E39" s="35"/>
      <c r="F39" s="36"/>
    </row>
    <row r="40" spans="1:11" x14ac:dyDescent="0.3">
      <c r="A40" s="7"/>
      <c r="B40" s="7"/>
      <c r="C40" s="7"/>
      <c r="D40" s="7"/>
      <c r="E40" s="7"/>
      <c r="F40" s="7"/>
    </row>
    <row r="41" spans="1:11" x14ac:dyDescent="0.3">
      <c r="B41" s="2"/>
      <c r="C41" s="21" t="s">
        <v>14</v>
      </c>
      <c r="D41" s="105">
        <f>D23+D32</f>
        <v>0</v>
      </c>
      <c r="E41" s="7" t="s">
        <v>15</v>
      </c>
    </row>
    <row r="42" spans="1:11" x14ac:dyDescent="0.3">
      <c r="B42" s="2"/>
      <c r="C42" s="21"/>
      <c r="D42" s="45"/>
      <c r="E42" s="7"/>
    </row>
    <row r="43" spans="1:11" x14ac:dyDescent="0.3">
      <c r="B43" s="92" t="s">
        <v>16</v>
      </c>
      <c r="C43" s="93"/>
      <c r="D43" s="106"/>
    </row>
    <row r="44" spans="1:11" x14ac:dyDescent="0.3">
      <c r="B44" s="2"/>
      <c r="C44" s="43" t="s">
        <v>17</v>
      </c>
      <c r="D44" s="107">
        <f>D41+D43</f>
        <v>0</v>
      </c>
    </row>
    <row r="45" spans="1:11" x14ac:dyDescent="0.3">
      <c r="C45" s="19" t="s">
        <v>18</v>
      </c>
      <c r="D45" s="106"/>
      <c r="J45" s="56"/>
      <c r="K45" s="56"/>
    </row>
    <row r="46" spans="1:11" x14ac:dyDescent="0.3">
      <c r="C46" s="19" t="s">
        <v>19</v>
      </c>
      <c r="D46" s="107">
        <f>D44-D45</f>
        <v>0</v>
      </c>
      <c r="J46" s="56"/>
      <c r="K46" s="56"/>
    </row>
  </sheetData>
  <sheetProtection sheet="1" objects="1" scenarios="1"/>
  <mergeCells count="2">
    <mergeCell ref="B43:C43"/>
    <mergeCell ref="A1:D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A400-06B8-43D5-8C6E-3FDEA75945F6}">
  <dimension ref="A1:G46"/>
  <sheetViews>
    <sheetView workbookViewId="0">
      <selection activeCell="B19" sqref="B19"/>
    </sheetView>
  </sheetViews>
  <sheetFormatPr defaultRowHeight="14.4" x14ac:dyDescent="0.3"/>
  <cols>
    <col min="1" max="1" width="64.88671875" customWidth="1"/>
    <col min="2" max="3" width="14" bestFit="1" customWidth="1"/>
    <col min="4" max="4" width="14.21875" customWidth="1"/>
    <col min="6" max="6" width="12.77734375" bestFit="1" customWidth="1"/>
    <col min="7" max="7" width="11.109375" bestFit="1" customWidth="1"/>
  </cols>
  <sheetData>
    <row r="1" spans="1:4" ht="21" x14ac:dyDescent="0.4">
      <c r="A1" s="94" t="s">
        <v>24</v>
      </c>
      <c r="B1" s="94"/>
      <c r="C1" s="94"/>
      <c r="D1" s="94"/>
    </row>
    <row r="2" spans="1:4" ht="9.6" customHeight="1" thickBot="1" x14ac:dyDescent="0.45">
      <c r="A2" s="50"/>
      <c r="B2" s="50"/>
    </row>
    <row r="3" spans="1:4" ht="16.2" thickBot="1" x14ac:dyDescent="0.35">
      <c r="A3" s="51" t="s">
        <v>8</v>
      </c>
      <c r="B3" s="59"/>
      <c r="C3" s="72"/>
      <c r="D3" s="67"/>
    </row>
    <row r="4" spans="1:4" ht="31.8" thickBot="1" x14ac:dyDescent="0.35">
      <c r="A4" s="53" t="s">
        <v>25</v>
      </c>
      <c r="B4" s="90" t="s">
        <v>26</v>
      </c>
      <c r="C4" s="88" t="s">
        <v>34</v>
      </c>
      <c r="D4" s="74" t="s">
        <v>35</v>
      </c>
    </row>
    <row r="5" spans="1:4" ht="25.05" customHeight="1" thickBot="1" x14ac:dyDescent="0.35">
      <c r="A5" s="60"/>
      <c r="B5" s="89"/>
      <c r="C5" s="73"/>
      <c r="D5" s="73"/>
    </row>
    <row r="6" spans="1:4" ht="16.2" thickBot="1" x14ac:dyDescent="0.35">
      <c r="A6" s="1" t="s">
        <v>27</v>
      </c>
      <c r="B6" s="61">
        <f>B8+B12+B16</f>
        <v>0</v>
      </c>
      <c r="C6" s="37">
        <f>B6*0.15</f>
        <v>0</v>
      </c>
      <c r="D6" s="37">
        <f>B6-C6</f>
        <v>0</v>
      </c>
    </row>
    <row r="7" spans="1:4" x14ac:dyDescent="0.3">
      <c r="B7" s="62"/>
      <c r="C7" s="38"/>
      <c r="D7" s="38"/>
    </row>
    <row r="8" spans="1:4" ht="15.6" x14ac:dyDescent="0.3">
      <c r="A8" s="1" t="s">
        <v>9</v>
      </c>
      <c r="B8" s="91"/>
      <c r="C8" s="83">
        <f>B8*0.15</f>
        <v>0</v>
      </c>
      <c r="D8" s="83">
        <f>B8-C8</f>
        <v>0</v>
      </c>
    </row>
    <row r="9" spans="1:4" x14ac:dyDescent="0.3">
      <c r="B9" s="63"/>
      <c r="C9" s="84"/>
      <c r="D9" s="84"/>
    </row>
    <row r="10" spans="1:4" ht="15.6" x14ac:dyDescent="0.3">
      <c r="A10" s="1" t="s">
        <v>28</v>
      </c>
      <c r="B10" s="64">
        <f>B8/1.754</f>
        <v>0</v>
      </c>
      <c r="C10" s="83">
        <f>B10*0.15</f>
        <v>0</v>
      </c>
      <c r="D10" s="83">
        <f>B10-C10</f>
        <v>0</v>
      </c>
    </row>
    <row r="11" spans="1:4" ht="15.6" x14ac:dyDescent="0.3">
      <c r="A11" s="1"/>
      <c r="B11" s="63"/>
      <c r="C11" s="84"/>
      <c r="D11" s="84"/>
    </row>
    <row r="12" spans="1:4" ht="15.6" x14ac:dyDescent="0.3">
      <c r="A12" s="1" t="s">
        <v>29</v>
      </c>
      <c r="B12" s="91"/>
      <c r="C12" s="83">
        <f>B12*0.15</f>
        <v>0</v>
      </c>
      <c r="D12" s="83">
        <f>B12-C12</f>
        <v>0</v>
      </c>
    </row>
    <row r="13" spans="1:4" x14ac:dyDescent="0.3">
      <c r="B13" s="63"/>
      <c r="C13" s="84"/>
      <c r="D13" s="84"/>
    </row>
    <row r="14" spans="1:4" ht="15.6" x14ac:dyDescent="0.3">
      <c r="A14" s="1" t="s">
        <v>30</v>
      </c>
      <c r="B14" s="64">
        <f>B12/2.273</f>
        <v>0</v>
      </c>
      <c r="C14" s="83">
        <f>B14*0.15</f>
        <v>0</v>
      </c>
      <c r="D14" s="83">
        <f>B14-C14</f>
        <v>0</v>
      </c>
    </row>
    <row r="15" spans="1:4" ht="15.6" x14ac:dyDescent="0.3">
      <c r="A15" s="1"/>
      <c r="B15" s="64"/>
      <c r="C15" s="85"/>
      <c r="D15" s="85"/>
    </row>
    <row r="16" spans="1:4" ht="15.6" x14ac:dyDescent="0.3">
      <c r="A16" s="1" t="s">
        <v>31</v>
      </c>
      <c r="B16" s="91"/>
      <c r="C16" s="83">
        <f>B16*0.15</f>
        <v>0</v>
      </c>
      <c r="D16" s="83">
        <f>B16-C16</f>
        <v>0</v>
      </c>
    </row>
    <row r="17" spans="1:7" ht="15.6" x14ac:dyDescent="0.3">
      <c r="A17" s="1"/>
      <c r="B17" s="64"/>
      <c r="C17" s="85"/>
      <c r="D17" s="85"/>
    </row>
    <row r="18" spans="1:7" ht="15.6" x14ac:dyDescent="0.3">
      <c r="A18" s="1" t="s">
        <v>32</v>
      </c>
      <c r="B18" s="64">
        <f>B16/1.22</f>
        <v>0</v>
      </c>
      <c r="C18" s="83">
        <f>B18*0.15</f>
        <v>0</v>
      </c>
      <c r="D18" s="83">
        <f>B18-C18</f>
        <v>0</v>
      </c>
    </row>
    <row r="19" spans="1:7" ht="15" thickBot="1" x14ac:dyDescent="0.35">
      <c r="B19" s="65"/>
      <c r="C19" s="86"/>
      <c r="D19" s="86"/>
    </row>
    <row r="20" spans="1:7" ht="16.2" thickBot="1" x14ac:dyDescent="0.35">
      <c r="A20" s="1" t="s">
        <v>33</v>
      </c>
      <c r="B20" s="66">
        <f>B10+B14+B18</f>
        <v>0</v>
      </c>
      <c r="C20" s="37">
        <f>B20*0.15</f>
        <v>0</v>
      </c>
      <c r="D20" s="37">
        <f>B20-C20</f>
        <v>0</v>
      </c>
    </row>
    <row r="22" spans="1:7" ht="15" thickBot="1" x14ac:dyDescent="0.35"/>
    <row r="23" spans="1:7" x14ac:dyDescent="0.3">
      <c r="A23" s="25" t="s">
        <v>3</v>
      </c>
      <c r="B23" s="26">
        <f>D12</f>
        <v>0</v>
      </c>
      <c r="C23" s="8">
        <v>0.44</v>
      </c>
      <c r="D23" s="46">
        <f>B23*C23</f>
        <v>0</v>
      </c>
      <c r="E23" s="23" t="s">
        <v>4</v>
      </c>
      <c r="F23" s="24"/>
    </row>
    <row r="24" spans="1:7" x14ac:dyDescent="0.3">
      <c r="A24" s="22" t="s">
        <v>5</v>
      </c>
      <c r="B24" s="3">
        <v>0.27</v>
      </c>
      <c r="C24" s="3">
        <v>0.56000000000000005</v>
      </c>
      <c r="D24" s="10"/>
      <c r="F24" s="11"/>
    </row>
    <row r="25" spans="1:7" x14ac:dyDescent="0.3">
      <c r="A25" s="22" t="s">
        <v>6</v>
      </c>
      <c r="B25" s="3">
        <v>0.15</v>
      </c>
      <c r="C25" s="3">
        <f>SUM(C23:C24)</f>
        <v>1</v>
      </c>
      <c r="D25" s="10"/>
      <c r="F25" s="11"/>
    </row>
    <row r="26" spans="1:7" x14ac:dyDescent="0.3">
      <c r="A26" s="22" t="s">
        <v>7</v>
      </c>
      <c r="B26" s="3">
        <v>0.14000000000000001</v>
      </c>
      <c r="C26" s="7"/>
      <c r="D26" s="10"/>
      <c r="F26" s="11"/>
    </row>
    <row r="27" spans="1:7" x14ac:dyDescent="0.3">
      <c r="A27" s="22"/>
      <c r="B27" s="3">
        <f>SUM(B24:B26)</f>
        <v>0.56000000000000005</v>
      </c>
      <c r="C27" s="7"/>
      <c r="D27" s="10"/>
      <c r="F27" s="11"/>
    </row>
    <row r="28" spans="1:7" x14ac:dyDescent="0.3">
      <c r="A28" s="9"/>
      <c r="B28" s="3"/>
      <c r="D28" s="10"/>
      <c r="F28" s="11"/>
    </row>
    <row r="29" spans="1:7" x14ac:dyDescent="0.3">
      <c r="A29" s="22" t="s">
        <v>3</v>
      </c>
      <c r="B29" s="27">
        <f>B23</f>
        <v>0</v>
      </c>
      <c r="C29" s="28">
        <v>2.2730000000000001</v>
      </c>
      <c r="D29" s="47">
        <f>B29/C29</f>
        <v>0</v>
      </c>
      <c r="F29" s="11"/>
    </row>
    <row r="30" spans="1:7" ht="15" thickBot="1" x14ac:dyDescent="0.35">
      <c r="A30" s="12"/>
      <c r="B30" s="13"/>
      <c r="C30" s="14"/>
      <c r="D30" s="15"/>
      <c r="E30" s="16"/>
      <c r="F30" s="17"/>
    </row>
    <row r="31" spans="1:7" ht="15" thickBot="1" x14ac:dyDescent="0.35">
      <c r="A31" s="4"/>
    </row>
    <row r="32" spans="1:7" x14ac:dyDescent="0.3">
      <c r="A32" s="29" t="s">
        <v>2</v>
      </c>
      <c r="B32" s="30">
        <f>D8</f>
        <v>0</v>
      </c>
      <c r="C32" s="8">
        <v>0.56999999999999995</v>
      </c>
      <c r="D32" s="48">
        <f>B32*C32</f>
        <v>0</v>
      </c>
      <c r="E32" s="23" t="s">
        <v>4</v>
      </c>
      <c r="F32" s="24"/>
      <c r="G32" s="5"/>
    </row>
    <row r="33" spans="1:6" x14ac:dyDescent="0.3">
      <c r="A33" s="22" t="s">
        <v>5</v>
      </c>
      <c r="B33" s="3">
        <v>0.27</v>
      </c>
      <c r="C33" s="3">
        <v>0.43</v>
      </c>
      <c r="D33" s="7"/>
      <c r="E33" s="7"/>
      <c r="F33" s="31"/>
    </row>
    <row r="34" spans="1:6" x14ac:dyDescent="0.3">
      <c r="A34" s="22" t="s">
        <v>6</v>
      </c>
      <c r="B34" s="3">
        <v>0.08</v>
      </c>
      <c r="C34" s="3">
        <f>SUM(C32:C33)</f>
        <v>1</v>
      </c>
      <c r="D34" s="7"/>
      <c r="E34" s="7"/>
      <c r="F34" s="31"/>
    </row>
    <row r="35" spans="1:6" x14ac:dyDescent="0.3">
      <c r="A35" s="22" t="s">
        <v>7</v>
      </c>
      <c r="B35" s="3">
        <v>0.08</v>
      </c>
      <c r="C35" s="7"/>
      <c r="D35" s="7"/>
      <c r="E35" s="7"/>
      <c r="F35" s="31"/>
    </row>
    <row r="36" spans="1:6" x14ac:dyDescent="0.3">
      <c r="A36" s="32"/>
      <c r="B36" s="3">
        <f>SUM(B33:B35)</f>
        <v>0.43000000000000005</v>
      </c>
      <c r="C36" s="7"/>
      <c r="D36" s="7"/>
      <c r="E36" s="7"/>
      <c r="F36" s="31"/>
    </row>
    <row r="37" spans="1:6" x14ac:dyDescent="0.3">
      <c r="A37" s="32"/>
      <c r="B37" s="7"/>
      <c r="C37" s="7"/>
      <c r="D37" s="18"/>
      <c r="E37" s="7"/>
      <c r="F37" s="31"/>
    </row>
    <row r="38" spans="1:6" x14ac:dyDescent="0.3">
      <c r="A38" s="22" t="s">
        <v>2</v>
      </c>
      <c r="B38" s="6">
        <f>B32</f>
        <v>0</v>
      </c>
      <c r="C38" s="33">
        <v>1.754</v>
      </c>
      <c r="D38" s="49">
        <f>B38/C38</f>
        <v>0</v>
      </c>
      <c r="E38" s="7"/>
      <c r="F38" s="31"/>
    </row>
    <row r="39" spans="1:6" ht="15" thickBot="1" x14ac:dyDescent="0.35">
      <c r="A39" s="34"/>
      <c r="B39" s="35"/>
      <c r="C39" s="35"/>
      <c r="D39" s="35"/>
      <c r="E39" s="35"/>
      <c r="F39" s="36"/>
    </row>
    <row r="40" spans="1:6" x14ac:dyDescent="0.3">
      <c r="A40" s="7"/>
      <c r="B40" s="7"/>
      <c r="C40" s="7"/>
      <c r="D40" s="7"/>
      <c r="E40" s="7"/>
      <c r="F40" s="7"/>
    </row>
    <row r="41" spans="1:6" x14ac:dyDescent="0.3">
      <c r="B41" s="2"/>
      <c r="C41" s="21" t="s">
        <v>14</v>
      </c>
      <c r="D41" s="44">
        <f>D23+D32</f>
        <v>0</v>
      </c>
      <c r="E41" s="7" t="s">
        <v>15</v>
      </c>
    </row>
    <row r="42" spans="1:6" x14ac:dyDescent="0.3">
      <c r="B42" s="2"/>
      <c r="C42" s="21"/>
      <c r="D42" s="45"/>
      <c r="E42" s="7"/>
    </row>
    <row r="43" spans="1:6" x14ac:dyDescent="0.3">
      <c r="B43" s="92" t="s">
        <v>16</v>
      </c>
      <c r="C43" s="93"/>
      <c r="D43" s="57"/>
    </row>
    <row r="44" spans="1:6" x14ac:dyDescent="0.3">
      <c r="B44" s="2"/>
      <c r="C44" s="43" t="s">
        <v>17</v>
      </c>
      <c r="D44" s="45">
        <f>D41+D43</f>
        <v>0</v>
      </c>
    </row>
    <row r="45" spans="1:6" x14ac:dyDescent="0.3">
      <c r="C45" s="19" t="s">
        <v>18</v>
      </c>
      <c r="D45" s="58"/>
    </row>
    <row r="46" spans="1:6" x14ac:dyDescent="0.3">
      <c r="C46" s="19" t="s">
        <v>19</v>
      </c>
      <c r="D46" s="45">
        <f>D44-D45</f>
        <v>0</v>
      </c>
    </row>
  </sheetData>
  <sheetProtection sheet="1" objects="1" scenarios="1"/>
  <mergeCells count="2">
    <mergeCell ref="B43:C43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to Catalogue prices</vt:lpstr>
      <vt:lpstr>Catalogue to Invoice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2025-01-17T09:44:49Z</dcterms:created>
  <dcterms:modified xsi:type="dcterms:W3CDTF">2025-05-23T10:45:31Z</dcterms:modified>
</cp:coreProperties>
</file>