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up\Desktop\Helpdeks Icons\Data Download Files\"/>
    </mc:Choice>
  </mc:AlternateContent>
  <xr:revisionPtr revIDLastSave="0" documentId="8_{7C8097FC-A624-464A-8666-50D071465DB3}" xr6:coauthVersionLast="47" xr6:coauthVersionMax="47" xr10:uidLastSave="{00000000-0000-0000-0000-000000000000}"/>
  <bookViews>
    <workbookView xWindow="-120" yWindow="-120" windowWidth="29040" windowHeight="15720" xr2:uid="{B944A79E-2025-405E-841E-DC9F894E68AA}"/>
  </bookViews>
  <sheets>
    <sheet name="Percent Housing Units with 0 Ve" sheetId="1" r:id="rId1"/>
  </sheets>
  <calcPr calcId="0"/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</calcChain>
</file>

<file path=xl/sharedStrings.xml><?xml version="1.0" encoding="utf-8"?>
<sst xmlns="http://schemas.openxmlformats.org/spreadsheetml/2006/main" count="690" uniqueCount="24">
  <si>
    <t>Geography Type Description</t>
  </si>
  <si>
    <t>Geography Name</t>
  </si>
  <si>
    <t>Sits in State</t>
  </si>
  <si>
    <t>GeoID</t>
  </si>
  <si>
    <t>Formatted GeoID</t>
  </si>
  <si>
    <t>Percent Housing Units with 0 Vehicles Available</t>
  </si>
  <si>
    <t>Data Time Period</t>
  </si>
  <si>
    <t>Geographic Vintage</t>
  </si>
  <si>
    <t>Data Source</t>
  </si>
  <si>
    <t>Selected Location</t>
  </si>
  <si>
    <t>GeoID_Description</t>
  </si>
  <si>
    <t>GeoID_Name</t>
  </si>
  <si>
    <t>SitsinState</t>
  </si>
  <si>
    <t>GeoID_Formatted</t>
  </si>
  <si>
    <t>phunomv_20192023</t>
  </si>
  <si>
    <t>TimeFrame</t>
  </si>
  <si>
    <t>GeoVintage</t>
  </si>
  <si>
    <t>Source</t>
  </si>
  <si>
    <t>Location</t>
  </si>
  <si>
    <t>Zip Code Tabulation Area, 2020</t>
  </si>
  <si>
    <t>PA</t>
  </si>
  <si>
    <t>2019-2023</t>
  </si>
  <si>
    <t>Census</t>
  </si>
  <si>
    <t>Pennsylvania (State)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</si>
</sst>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0" fillId="33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F0F9E-6CA8-4653-AD39-68C3C129E619}">
  <dimension ref="A1:J136"/>
  <sheetViews>
    <sheetView tabSelected="1" workbookViewId="0">
      <selection activeCell="C7" sqref="C7"/>
    </sheetView>
  </sheetViews>
  <sheetFormatPr defaultRowHeight="15" x14ac:dyDescent="0.25"/>
  <cols>
    <col min="1" max="1" width="28.7109375" bestFit="1" customWidth="1"/>
    <col min="2" max="2" width="16.42578125" bestFit="1" customWidth="1"/>
    <col min="3" max="3" width="11.28515625" bestFit="1" customWidth="1"/>
    <col min="4" max="4" width="6.42578125" bestFit="1" customWidth="1"/>
    <col min="5" max="5" width="16.85546875" bestFit="1" customWidth="1"/>
    <col min="6" max="6" width="42.85546875" customWidth="1"/>
    <col min="7" max="7" width="16.28515625" bestFit="1" customWidth="1"/>
    <col min="8" max="8" width="18.5703125" bestFit="1" customWidth="1"/>
    <col min="9" max="9" width="11.42578125" bestFit="1" customWidth="1"/>
    <col min="10" max="10" width="19.42578125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1" t="s">
        <v>10</v>
      </c>
      <c r="B2" s="1" t="s">
        <v>11</v>
      </c>
      <c r="C2" s="1" t="s">
        <v>12</v>
      </c>
      <c r="D2" s="1" t="s">
        <v>3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</row>
    <row r="3" spans="1:10" x14ac:dyDescent="0.25">
      <c r="A3" t="s">
        <v>19</v>
      </c>
      <c r="B3">
        <v>15006</v>
      </c>
      <c r="C3" t="s">
        <v>20</v>
      </c>
      <c r="D3">
        <v>15006</v>
      </c>
      <c r="E3" t="str">
        <f>"15006"</f>
        <v>15006</v>
      </c>
      <c r="F3">
        <v>84.21</v>
      </c>
      <c r="G3" t="s">
        <v>21</v>
      </c>
      <c r="H3">
        <v>2020</v>
      </c>
      <c r="I3" t="s">
        <v>22</v>
      </c>
      <c r="J3" t="s">
        <v>23</v>
      </c>
    </row>
    <row r="4" spans="1:10" x14ac:dyDescent="0.25">
      <c r="A4" t="s">
        <v>19</v>
      </c>
      <c r="B4">
        <v>15033</v>
      </c>
      <c r="C4" t="s">
        <v>20</v>
      </c>
      <c r="D4">
        <v>15033</v>
      </c>
      <c r="E4" t="str">
        <f>"15033"</f>
        <v>15033</v>
      </c>
      <c r="F4">
        <v>20.69</v>
      </c>
      <c r="G4" t="s">
        <v>21</v>
      </c>
      <c r="H4">
        <v>2020</v>
      </c>
      <c r="I4" t="s">
        <v>22</v>
      </c>
      <c r="J4" t="s">
        <v>23</v>
      </c>
    </row>
    <row r="5" spans="1:10" x14ac:dyDescent="0.25">
      <c r="A5" t="s">
        <v>19</v>
      </c>
      <c r="B5">
        <v>15072</v>
      </c>
      <c r="C5" t="s">
        <v>20</v>
      </c>
      <c r="D5">
        <v>15072</v>
      </c>
      <c r="E5" t="str">
        <f>"15072"</f>
        <v>15072</v>
      </c>
      <c r="F5">
        <v>63.64</v>
      </c>
      <c r="G5" t="s">
        <v>21</v>
      </c>
      <c r="H5">
        <v>2020</v>
      </c>
      <c r="I5" t="s">
        <v>22</v>
      </c>
      <c r="J5" t="s">
        <v>23</v>
      </c>
    </row>
    <row r="6" spans="1:10" x14ac:dyDescent="0.25">
      <c r="A6" t="s">
        <v>19</v>
      </c>
      <c r="B6">
        <v>15078</v>
      </c>
      <c r="C6" t="s">
        <v>20</v>
      </c>
      <c r="D6">
        <v>15078</v>
      </c>
      <c r="E6" t="str">
        <f>"15078"</f>
        <v>15078</v>
      </c>
      <c r="F6">
        <v>20.399999999999999</v>
      </c>
      <c r="G6" t="s">
        <v>21</v>
      </c>
      <c r="H6">
        <v>2020</v>
      </c>
      <c r="I6" t="s">
        <v>22</v>
      </c>
      <c r="J6" t="s">
        <v>23</v>
      </c>
    </row>
    <row r="7" spans="1:10" x14ac:dyDescent="0.25">
      <c r="A7" t="s">
        <v>19</v>
      </c>
      <c r="B7">
        <v>15104</v>
      </c>
      <c r="C7" t="s">
        <v>20</v>
      </c>
      <c r="D7">
        <v>15104</v>
      </c>
      <c r="E7" t="str">
        <f>"15104"</f>
        <v>15104</v>
      </c>
      <c r="F7">
        <v>39.43</v>
      </c>
      <c r="G7" t="s">
        <v>21</v>
      </c>
      <c r="H7">
        <v>2020</v>
      </c>
      <c r="I7" t="s">
        <v>22</v>
      </c>
      <c r="J7" t="s">
        <v>23</v>
      </c>
    </row>
    <row r="8" spans="1:10" x14ac:dyDescent="0.25">
      <c r="A8" t="s">
        <v>19</v>
      </c>
      <c r="B8">
        <v>15110</v>
      </c>
      <c r="C8" t="s">
        <v>20</v>
      </c>
      <c r="D8">
        <v>15110</v>
      </c>
      <c r="E8" t="str">
        <f>"15110"</f>
        <v>15110</v>
      </c>
      <c r="F8">
        <v>38.840000000000003</v>
      </c>
      <c r="G8" t="s">
        <v>21</v>
      </c>
      <c r="H8">
        <v>2020</v>
      </c>
      <c r="I8" t="s">
        <v>22</v>
      </c>
      <c r="J8" t="s">
        <v>23</v>
      </c>
    </row>
    <row r="9" spans="1:10" x14ac:dyDescent="0.25">
      <c r="A9" t="s">
        <v>19</v>
      </c>
      <c r="B9">
        <v>15112</v>
      </c>
      <c r="C9" t="s">
        <v>20</v>
      </c>
      <c r="D9">
        <v>15112</v>
      </c>
      <c r="E9" t="str">
        <f>"15112"</f>
        <v>15112</v>
      </c>
      <c r="F9">
        <v>20.21</v>
      </c>
      <c r="G9" t="s">
        <v>21</v>
      </c>
      <c r="H9">
        <v>2020</v>
      </c>
      <c r="I9" t="s">
        <v>22</v>
      </c>
      <c r="J9" t="s">
        <v>23</v>
      </c>
    </row>
    <row r="10" spans="1:10" x14ac:dyDescent="0.25">
      <c r="A10" t="s">
        <v>19</v>
      </c>
      <c r="B10">
        <v>15132</v>
      </c>
      <c r="C10" t="s">
        <v>20</v>
      </c>
      <c r="D10">
        <v>15132</v>
      </c>
      <c r="E10" t="str">
        <f>"15132"</f>
        <v>15132</v>
      </c>
      <c r="F10">
        <v>28.6</v>
      </c>
      <c r="G10" t="s">
        <v>21</v>
      </c>
      <c r="H10">
        <v>2020</v>
      </c>
      <c r="I10" t="s">
        <v>22</v>
      </c>
      <c r="J10" t="s">
        <v>23</v>
      </c>
    </row>
    <row r="11" spans="1:10" x14ac:dyDescent="0.25">
      <c r="A11" t="s">
        <v>19</v>
      </c>
      <c r="B11">
        <v>15145</v>
      </c>
      <c r="C11" t="s">
        <v>20</v>
      </c>
      <c r="D11">
        <v>15145</v>
      </c>
      <c r="E11" t="str">
        <f>"15145"</f>
        <v>15145</v>
      </c>
      <c r="F11">
        <v>20.329999999999998</v>
      </c>
      <c r="G11" t="s">
        <v>21</v>
      </c>
      <c r="H11">
        <v>2020</v>
      </c>
      <c r="I11" t="s">
        <v>22</v>
      </c>
      <c r="J11" t="s">
        <v>23</v>
      </c>
    </row>
    <row r="12" spans="1:10" x14ac:dyDescent="0.25">
      <c r="A12" t="s">
        <v>19</v>
      </c>
      <c r="B12">
        <v>15148</v>
      </c>
      <c r="C12" t="s">
        <v>20</v>
      </c>
      <c r="D12">
        <v>15148</v>
      </c>
      <c r="E12" t="str">
        <f>"15148"</f>
        <v>15148</v>
      </c>
      <c r="F12">
        <v>23.7</v>
      </c>
      <c r="G12" t="s">
        <v>21</v>
      </c>
      <c r="H12">
        <v>2020</v>
      </c>
      <c r="I12" t="s">
        <v>22</v>
      </c>
      <c r="J12" t="s">
        <v>23</v>
      </c>
    </row>
    <row r="13" spans="1:10" x14ac:dyDescent="0.25">
      <c r="A13" t="s">
        <v>19</v>
      </c>
      <c r="B13">
        <v>15206</v>
      </c>
      <c r="C13" t="s">
        <v>20</v>
      </c>
      <c r="D13">
        <v>15206</v>
      </c>
      <c r="E13" t="str">
        <f>"15206"</f>
        <v>15206</v>
      </c>
      <c r="F13">
        <v>21.82</v>
      </c>
      <c r="G13" t="s">
        <v>21</v>
      </c>
      <c r="H13">
        <v>2020</v>
      </c>
      <c r="I13" t="s">
        <v>22</v>
      </c>
      <c r="J13" t="s">
        <v>23</v>
      </c>
    </row>
    <row r="14" spans="1:10" x14ac:dyDescent="0.25">
      <c r="A14" t="s">
        <v>19</v>
      </c>
      <c r="B14">
        <v>15208</v>
      </c>
      <c r="C14" t="s">
        <v>20</v>
      </c>
      <c r="D14">
        <v>15208</v>
      </c>
      <c r="E14" t="str">
        <f>"15208"</f>
        <v>15208</v>
      </c>
      <c r="F14">
        <v>21.6</v>
      </c>
      <c r="G14" t="s">
        <v>21</v>
      </c>
      <c r="H14">
        <v>2020</v>
      </c>
      <c r="I14" t="s">
        <v>22</v>
      </c>
      <c r="J14" t="s">
        <v>23</v>
      </c>
    </row>
    <row r="15" spans="1:10" x14ac:dyDescent="0.25">
      <c r="A15" t="s">
        <v>19</v>
      </c>
      <c r="B15">
        <v>15210</v>
      </c>
      <c r="C15" t="s">
        <v>20</v>
      </c>
      <c r="D15">
        <v>15210</v>
      </c>
      <c r="E15" t="str">
        <f>"15210"</f>
        <v>15210</v>
      </c>
      <c r="F15">
        <v>25.52</v>
      </c>
      <c r="G15" t="s">
        <v>21</v>
      </c>
      <c r="H15">
        <v>2020</v>
      </c>
      <c r="I15" t="s">
        <v>22</v>
      </c>
      <c r="J15" t="s">
        <v>23</v>
      </c>
    </row>
    <row r="16" spans="1:10" x14ac:dyDescent="0.25">
      <c r="A16" t="s">
        <v>19</v>
      </c>
      <c r="B16">
        <v>15212</v>
      </c>
      <c r="C16" t="s">
        <v>20</v>
      </c>
      <c r="D16">
        <v>15212</v>
      </c>
      <c r="E16" t="str">
        <f>"15212"</f>
        <v>15212</v>
      </c>
      <c r="F16">
        <v>26.07</v>
      </c>
      <c r="G16" t="s">
        <v>21</v>
      </c>
      <c r="H16">
        <v>2020</v>
      </c>
      <c r="I16" t="s">
        <v>22</v>
      </c>
      <c r="J16" t="s">
        <v>23</v>
      </c>
    </row>
    <row r="17" spans="1:10" x14ac:dyDescent="0.25">
      <c r="A17" t="s">
        <v>19</v>
      </c>
      <c r="B17">
        <v>15213</v>
      </c>
      <c r="C17" t="s">
        <v>20</v>
      </c>
      <c r="D17">
        <v>15213</v>
      </c>
      <c r="E17" t="str">
        <f>"15213"</f>
        <v>15213</v>
      </c>
      <c r="F17">
        <v>36.880000000000003</v>
      </c>
      <c r="G17" t="s">
        <v>21</v>
      </c>
      <c r="H17">
        <v>2020</v>
      </c>
      <c r="I17" t="s">
        <v>22</v>
      </c>
      <c r="J17" t="s">
        <v>23</v>
      </c>
    </row>
    <row r="18" spans="1:10" x14ac:dyDescent="0.25">
      <c r="A18" t="s">
        <v>19</v>
      </c>
      <c r="B18">
        <v>15219</v>
      </c>
      <c r="C18" t="s">
        <v>20</v>
      </c>
      <c r="D18">
        <v>15219</v>
      </c>
      <c r="E18" t="str">
        <f>"15219"</f>
        <v>15219</v>
      </c>
      <c r="F18">
        <v>43.66</v>
      </c>
      <c r="G18" t="s">
        <v>21</v>
      </c>
      <c r="H18">
        <v>2020</v>
      </c>
      <c r="I18" t="s">
        <v>22</v>
      </c>
      <c r="J18" t="s">
        <v>23</v>
      </c>
    </row>
    <row r="19" spans="1:10" x14ac:dyDescent="0.25">
      <c r="A19" t="s">
        <v>19</v>
      </c>
      <c r="B19">
        <v>15221</v>
      </c>
      <c r="C19" t="s">
        <v>20</v>
      </c>
      <c r="D19">
        <v>15221</v>
      </c>
      <c r="E19" t="str">
        <f>"15221"</f>
        <v>15221</v>
      </c>
      <c r="F19">
        <v>23.21</v>
      </c>
      <c r="G19" t="s">
        <v>21</v>
      </c>
      <c r="H19">
        <v>2020</v>
      </c>
      <c r="I19" t="s">
        <v>22</v>
      </c>
      <c r="J19" t="s">
        <v>23</v>
      </c>
    </row>
    <row r="20" spans="1:10" x14ac:dyDescent="0.25">
      <c r="A20" t="s">
        <v>19</v>
      </c>
      <c r="B20">
        <v>15222</v>
      </c>
      <c r="C20" t="s">
        <v>20</v>
      </c>
      <c r="D20">
        <v>15222</v>
      </c>
      <c r="E20" t="str">
        <f>"15222"</f>
        <v>15222</v>
      </c>
      <c r="F20">
        <v>33.72</v>
      </c>
      <c r="G20" t="s">
        <v>21</v>
      </c>
      <c r="H20">
        <v>2020</v>
      </c>
      <c r="I20" t="s">
        <v>22</v>
      </c>
      <c r="J20" t="s">
        <v>23</v>
      </c>
    </row>
    <row r="21" spans="1:10" x14ac:dyDescent="0.25">
      <c r="A21" t="s">
        <v>19</v>
      </c>
      <c r="B21">
        <v>15224</v>
      </c>
      <c r="C21" t="s">
        <v>20</v>
      </c>
      <c r="D21">
        <v>15224</v>
      </c>
      <c r="E21" t="str">
        <f>"15224"</f>
        <v>15224</v>
      </c>
      <c r="F21">
        <v>20.38</v>
      </c>
      <c r="G21" t="s">
        <v>21</v>
      </c>
      <c r="H21">
        <v>2020</v>
      </c>
      <c r="I21" t="s">
        <v>22</v>
      </c>
      <c r="J21" t="s">
        <v>23</v>
      </c>
    </row>
    <row r="22" spans="1:10" x14ac:dyDescent="0.25">
      <c r="A22" t="s">
        <v>19</v>
      </c>
      <c r="B22">
        <v>15232</v>
      </c>
      <c r="C22" t="s">
        <v>20</v>
      </c>
      <c r="D22">
        <v>15232</v>
      </c>
      <c r="E22" t="str">
        <f>"15232"</f>
        <v>15232</v>
      </c>
      <c r="F22">
        <v>24.82</v>
      </c>
      <c r="G22" t="s">
        <v>21</v>
      </c>
      <c r="H22">
        <v>2020</v>
      </c>
      <c r="I22" t="s">
        <v>22</v>
      </c>
      <c r="J22" t="s">
        <v>23</v>
      </c>
    </row>
    <row r="23" spans="1:10" x14ac:dyDescent="0.25">
      <c r="A23" t="s">
        <v>19</v>
      </c>
      <c r="B23">
        <v>15361</v>
      </c>
      <c r="C23" t="s">
        <v>20</v>
      </c>
      <c r="D23">
        <v>15361</v>
      </c>
      <c r="E23" t="str">
        <f>"15361"</f>
        <v>15361</v>
      </c>
      <c r="F23">
        <v>23.91</v>
      </c>
      <c r="G23" t="s">
        <v>21</v>
      </c>
      <c r="H23">
        <v>2020</v>
      </c>
      <c r="I23" t="s">
        <v>22</v>
      </c>
      <c r="J23" t="s">
        <v>23</v>
      </c>
    </row>
    <row r="24" spans="1:10" x14ac:dyDescent="0.25">
      <c r="A24" t="s">
        <v>19</v>
      </c>
      <c r="B24">
        <v>15419</v>
      </c>
      <c r="C24" t="s">
        <v>20</v>
      </c>
      <c r="D24">
        <v>15419</v>
      </c>
      <c r="E24" t="str">
        <f>"15419"</f>
        <v>15419</v>
      </c>
      <c r="F24">
        <v>23.07</v>
      </c>
      <c r="G24" t="s">
        <v>21</v>
      </c>
      <c r="H24">
        <v>2020</v>
      </c>
      <c r="I24" t="s">
        <v>22</v>
      </c>
      <c r="J24" t="s">
        <v>23</v>
      </c>
    </row>
    <row r="25" spans="1:10" x14ac:dyDescent="0.25">
      <c r="A25" t="s">
        <v>19</v>
      </c>
      <c r="B25">
        <v>15437</v>
      </c>
      <c r="C25" t="s">
        <v>20</v>
      </c>
      <c r="D25">
        <v>15437</v>
      </c>
      <c r="E25" t="str">
        <f>"15437"</f>
        <v>15437</v>
      </c>
      <c r="F25">
        <v>21.86</v>
      </c>
      <c r="G25" t="s">
        <v>21</v>
      </c>
      <c r="H25">
        <v>2020</v>
      </c>
      <c r="I25" t="s">
        <v>22</v>
      </c>
      <c r="J25" t="s">
        <v>23</v>
      </c>
    </row>
    <row r="26" spans="1:10" x14ac:dyDescent="0.25">
      <c r="A26" t="s">
        <v>19</v>
      </c>
      <c r="B26">
        <v>15455</v>
      </c>
      <c r="C26" t="s">
        <v>20</v>
      </c>
      <c r="D26">
        <v>15455</v>
      </c>
      <c r="E26" t="str">
        <f>"15455"</f>
        <v>15455</v>
      </c>
      <c r="F26">
        <v>23.26</v>
      </c>
      <c r="G26" t="s">
        <v>21</v>
      </c>
      <c r="H26">
        <v>2020</v>
      </c>
      <c r="I26" t="s">
        <v>22</v>
      </c>
      <c r="J26" t="s">
        <v>23</v>
      </c>
    </row>
    <row r="27" spans="1:10" x14ac:dyDescent="0.25">
      <c r="A27" t="s">
        <v>19</v>
      </c>
      <c r="B27">
        <v>15565</v>
      </c>
      <c r="C27" t="s">
        <v>20</v>
      </c>
      <c r="D27">
        <v>15565</v>
      </c>
      <c r="E27" t="str">
        <f>"15565"</f>
        <v>15565</v>
      </c>
      <c r="F27">
        <v>27.27</v>
      </c>
      <c r="G27" t="s">
        <v>21</v>
      </c>
      <c r="H27">
        <v>2020</v>
      </c>
      <c r="I27" t="s">
        <v>22</v>
      </c>
      <c r="J27" t="s">
        <v>23</v>
      </c>
    </row>
    <row r="28" spans="1:10" x14ac:dyDescent="0.25">
      <c r="A28" t="s">
        <v>19</v>
      </c>
      <c r="B28">
        <v>15624</v>
      </c>
      <c r="C28" t="s">
        <v>20</v>
      </c>
      <c r="D28">
        <v>15624</v>
      </c>
      <c r="E28" t="str">
        <f>"15624"</f>
        <v>15624</v>
      </c>
      <c r="F28">
        <v>32.68</v>
      </c>
      <c r="G28" t="s">
        <v>21</v>
      </c>
      <c r="H28">
        <v>2020</v>
      </c>
      <c r="I28" t="s">
        <v>22</v>
      </c>
      <c r="J28" t="s">
        <v>23</v>
      </c>
    </row>
    <row r="29" spans="1:10" x14ac:dyDescent="0.25">
      <c r="A29" t="s">
        <v>19</v>
      </c>
      <c r="B29">
        <v>15625</v>
      </c>
      <c r="C29" t="s">
        <v>20</v>
      </c>
      <c r="D29">
        <v>15625</v>
      </c>
      <c r="E29" t="str">
        <f>"15625"</f>
        <v>15625</v>
      </c>
      <c r="F29">
        <v>29.17</v>
      </c>
      <c r="G29" t="s">
        <v>21</v>
      </c>
      <c r="H29">
        <v>2020</v>
      </c>
      <c r="I29" t="s">
        <v>22</v>
      </c>
      <c r="J29" t="s">
        <v>23</v>
      </c>
    </row>
    <row r="30" spans="1:10" x14ac:dyDescent="0.25">
      <c r="A30" t="s">
        <v>19</v>
      </c>
      <c r="B30">
        <v>15638</v>
      </c>
      <c r="C30" t="s">
        <v>20</v>
      </c>
      <c r="D30">
        <v>15638</v>
      </c>
      <c r="E30" t="str">
        <f>"15638"</f>
        <v>15638</v>
      </c>
      <c r="F30">
        <v>100</v>
      </c>
      <c r="G30" t="s">
        <v>21</v>
      </c>
      <c r="H30">
        <v>2020</v>
      </c>
      <c r="I30" t="s">
        <v>22</v>
      </c>
      <c r="J30" t="s">
        <v>23</v>
      </c>
    </row>
    <row r="31" spans="1:10" x14ac:dyDescent="0.25">
      <c r="A31" t="s">
        <v>19</v>
      </c>
      <c r="B31">
        <v>15712</v>
      </c>
      <c r="C31" t="s">
        <v>20</v>
      </c>
      <c r="D31">
        <v>15712</v>
      </c>
      <c r="E31" t="str">
        <f>"15712"</f>
        <v>15712</v>
      </c>
      <c r="F31">
        <v>25.49</v>
      </c>
      <c r="G31" t="s">
        <v>21</v>
      </c>
      <c r="H31">
        <v>2020</v>
      </c>
      <c r="I31" t="s">
        <v>22</v>
      </c>
      <c r="J31" t="s">
        <v>23</v>
      </c>
    </row>
    <row r="32" spans="1:10" x14ac:dyDescent="0.25">
      <c r="A32" t="s">
        <v>19</v>
      </c>
      <c r="B32">
        <v>15721</v>
      </c>
      <c r="C32" t="s">
        <v>20</v>
      </c>
      <c r="D32">
        <v>15721</v>
      </c>
      <c r="E32" t="str">
        <f>"15721"</f>
        <v>15721</v>
      </c>
      <c r="F32">
        <v>30.14</v>
      </c>
      <c r="G32" t="s">
        <v>21</v>
      </c>
      <c r="H32">
        <v>2020</v>
      </c>
      <c r="I32" t="s">
        <v>22</v>
      </c>
      <c r="J32" t="s">
        <v>23</v>
      </c>
    </row>
    <row r="33" spans="1:10" x14ac:dyDescent="0.25">
      <c r="A33" t="s">
        <v>19</v>
      </c>
      <c r="B33">
        <v>15731</v>
      </c>
      <c r="C33" t="s">
        <v>20</v>
      </c>
      <c r="D33">
        <v>15731</v>
      </c>
      <c r="E33" t="str">
        <f>"15731"</f>
        <v>15731</v>
      </c>
      <c r="F33">
        <v>25.51</v>
      </c>
      <c r="G33" t="s">
        <v>21</v>
      </c>
      <c r="H33">
        <v>2020</v>
      </c>
      <c r="I33" t="s">
        <v>22</v>
      </c>
      <c r="J33" t="s">
        <v>23</v>
      </c>
    </row>
    <row r="34" spans="1:10" x14ac:dyDescent="0.25">
      <c r="A34" t="s">
        <v>19</v>
      </c>
      <c r="B34">
        <v>15733</v>
      </c>
      <c r="C34" t="s">
        <v>20</v>
      </c>
      <c r="D34">
        <v>15733</v>
      </c>
      <c r="E34" t="str">
        <f>"15733"</f>
        <v>15733</v>
      </c>
      <c r="F34">
        <v>45.95</v>
      </c>
      <c r="G34" t="s">
        <v>21</v>
      </c>
      <c r="H34">
        <v>2020</v>
      </c>
      <c r="I34" t="s">
        <v>22</v>
      </c>
      <c r="J34" t="s">
        <v>23</v>
      </c>
    </row>
    <row r="35" spans="1:10" x14ac:dyDescent="0.25">
      <c r="A35" t="s">
        <v>19</v>
      </c>
      <c r="B35">
        <v>15738</v>
      </c>
      <c r="C35" t="s">
        <v>20</v>
      </c>
      <c r="D35">
        <v>15738</v>
      </c>
      <c r="E35" t="str">
        <f>"15738"</f>
        <v>15738</v>
      </c>
      <c r="F35">
        <v>22.22</v>
      </c>
      <c r="G35" t="s">
        <v>21</v>
      </c>
      <c r="H35">
        <v>2020</v>
      </c>
      <c r="I35" t="s">
        <v>22</v>
      </c>
      <c r="J35" t="s">
        <v>23</v>
      </c>
    </row>
    <row r="36" spans="1:10" x14ac:dyDescent="0.25">
      <c r="A36" t="s">
        <v>19</v>
      </c>
      <c r="B36">
        <v>15750</v>
      </c>
      <c r="C36" t="s">
        <v>20</v>
      </c>
      <c r="D36">
        <v>15750</v>
      </c>
      <c r="E36" t="str">
        <f>"15750"</f>
        <v>15750</v>
      </c>
      <c r="F36">
        <v>45</v>
      </c>
      <c r="G36" t="s">
        <v>21</v>
      </c>
      <c r="H36">
        <v>2020</v>
      </c>
      <c r="I36" t="s">
        <v>22</v>
      </c>
      <c r="J36" t="s">
        <v>23</v>
      </c>
    </row>
    <row r="37" spans="1:10" x14ac:dyDescent="0.25">
      <c r="A37" t="s">
        <v>19</v>
      </c>
      <c r="B37">
        <v>15841</v>
      </c>
      <c r="C37" t="s">
        <v>20</v>
      </c>
      <c r="D37">
        <v>15841</v>
      </c>
      <c r="E37" t="str">
        <f>"15841"</f>
        <v>15841</v>
      </c>
      <c r="F37">
        <v>20.88</v>
      </c>
      <c r="G37" t="s">
        <v>21</v>
      </c>
      <c r="H37">
        <v>2020</v>
      </c>
      <c r="I37" t="s">
        <v>22</v>
      </c>
      <c r="J37" t="s">
        <v>23</v>
      </c>
    </row>
    <row r="38" spans="1:10" x14ac:dyDescent="0.25">
      <c r="A38" t="s">
        <v>19</v>
      </c>
      <c r="B38">
        <v>15901</v>
      </c>
      <c r="C38" t="s">
        <v>20</v>
      </c>
      <c r="D38">
        <v>15901</v>
      </c>
      <c r="E38" t="str">
        <f>"15901"</f>
        <v>15901</v>
      </c>
      <c r="F38">
        <v>39.68</v>
      </c>
      <c r="G38" t="s">
        <v>21</v>
      </c>
      <c r="H38">
        <v>2020</v>
      </c>
      <c r="I38" t="s">
        <v>22</v>
      </c>
      <c r="J38" t="s">
        <v>23</v>
      </c>
    </row>
    <row r="39" spans="1:10" x14ac:dyDescent="0.25">
      <c r="A39" t="s">
        <v>19</v>
      </c>
      <c r="B39">
        <v>15906</v>
      </c>
      <c r="C39" t="s">
        <v>20</v>
      </c>
      <c r="D39">
        <v>15906</v>
      </c>
      <c r="E39" t="str">
        <f>"15906"</f>
        <v>15906</v>
      </c>
      <c r="F39">
        <v>21.88</v>
      </c>
      <c r="G39" t="s">
        <v>21</v>
      </c>
      <c r="H39">
        <v>2020</v>
      </c>
      <c r="I39" t="s">
        <v>22</v>
      </c>
      <c r="J39" t="s">
        <v>23</v>
      </c>
    </row>
    <row r="40" spans="1:10" x14ac:dyDescent="0.25">
      <c r="A40" t="s">
        <v>19</v>
      </c>
      <c r="B40">
        <v>16111</v>
      </c>
      <c r="C40" t="s">
        <v>20</v>
      </c>
      <c r="D40">
        <v>16111</v>
      </c>
      <c r="E40" t="str">
        <f>"16111"</f>
        <v>16111</v>
      </c>
      <c r="F40">
        <v>30.1</v>
      </c>
      <c r="G40" t="s">
        <v>21</v>
      </c>
      <c r="H40">
        <v>2020</v>
      </c>
      <c r="I40" t="s">
        <v>22</v>
      </c>
      <c r="J40" t="s">
        <v>23</v>
      </c>
    </row>
    <row r="41" spans="1:10" x14ac:dyDescent="0.25">
      <c r="A41" t="s">
        <v>19</v>
      </c>
      <c r="B41">
        <v>16155</v>
      </c>
      <c r="C41" t="s">
        <v>20</v>
      </c>
      <c r="D41">
        <v>16155</v>
      </c>
      <c r="E41" t="str">
        <f>"16155"</f>
        <v>16155</v>
      </c>
      <c r="F41">
        <v>72.73</v>
      </c>
      <c r="G41" t="s">
        <v>21</v>
      </c>
      <c r="H41">
        <v>2020</v>
      </c>
      <c r="I41" t="s">
        <v>22</v>
      </c>
      <c r="J41" t="s">
        <v>23</v>
      </c>
    </row>
    <row r="42" spans="1:10" x14ac:dyDescent="0.25">
      <c r="A42" t="s">
        <v>19</v>
      </c>
      <c r="B42">
        <v>16256</v>
      </c>
      <c r="C42" t="s">
        <v>20</v>
      </c>
      <c r="D42">
        <v>16256</v>
      </c>
      <c r="E42" t="str">
        <f>"16256"</f>
        <v>16256</v>
      </c>
      <c r="F42">
        <v>46.96</v>
      </c>
      <c r="G42" t="s">
        <v>21</v>
      </c>
      <c r="H42">
        <v>2020</v>
      </c>
      <c r="I42" t="s">
        <v>22</v>
      </c>
      <c r="J42" t="s">
        <v>23</v>
      </c>
    </row>
    <row r="43" spans="1:10" x14ac:dyDescent="0.25">
      <c r="A43" t="s">
        <v>19</v>
      </c>
      <c r="B43">
        <v>16328</v>
      </c>
      <c r="C43" t="s">
        <v>20</v>
      </c>
      <c r="D43">
        <v>16328</v>
      </c>
      <c r="E43" t="str">
        <f>"16328"</f>
        <v>16328</v>
      </c>
      <c r="F43">
        <v>23.08</v>
      </c>
      <c r="G43" t="s">
        <v>21</v>
      </c>
      <c r="H43">
        <v>2020</v>
      </c>
      <c r="I43" t="s">
        <v>22</v>
      </c>
      <c r="J43" t="s">
        <v>23</v>
      </c>
    </row>
    <row r="44" spans="1:10" x14ac:dyDescent="0.25">
      <c r="A44" t="s">
        <v>19</v>
      </c>
      <c r="B44">
        <v>16434</v>
      </c>
      <c r="C44" t="s">
        <v>20</v>
      </c>
      <c r="D44">
        <v>16434</v>
      </c>
      <c r="E44" t="str">
        <f>"16434"</f>
        <v>16434</v>
      </c>
      <c r="F44">
        <v>30.44</v>
      </c>
      <c r="G44" t="s">
        <v>21</v>
      </c>
      <c r="H44">
        <v>2020</v>
      </c>
      <c r="I44" t="s">
        <v>22</v>
      </c>
      <c r="J44" t="s">
        <v>23</v>
      </c>
    </row>
    <row r="45" spans="1:10" x14ac:dyDescent="0.25">
      <c r="A45" t="s">
        <v>19</v>
      </c>
      <c r="B45">
        <v>16501</v>
      </c>
      <c r="C45" t="s">
        <v>20</v>
      </c>
      <c r="D45">
        <v>16501</v>
      </c>
      <c r="E45" t="str">
        <f>"16501"</f>
        <v>16501</v>
      </c>
      <c r="F45">
        <v>66.430000000000007</v>
      </c>
      <c r="G45" t="s">
        <v>21</v>
      </c>
      <c r="H45">
        <v>2020</v>
      </c>
      <c r="I45" t="s">
        <v>22</v>
      </c>
      <c r="J45" t="s">
        <v>23</v>
      </c>
    </row>
    <row r="46" spans="1:10" x14ac:dyDescent="0.25">
      <c r="A46" t="s">
        <v>19</v>
      </c>
      <c r="B46">
        <v>16502</v>
      </c>
      <c r="C46" t="s">
        <v>20</v>
      </c>
      <c r="D46">
        <v>16502</v>
      </c>
      <c r="E46" t="str">
        <f>"16502"</f>
        <v>16502</v>
      </c>
      <c r="F46">
        <v>26.15</v>
      </c>
      <c r="G46" t="s">
        <v>21</v>
      </c>
      <c r="H46">
        <v>2020</v>
      </c>
      <c r="I46" t="s">
        <v>22</v>
      </c>
      <c r="J46" t="s">
        <v>23</v>
      </c>
    </row>
    <row r="47" spans="1:10" x14ac:dyDescent="0.25">
      <c r="A47" t="s">
        <v>19</v>
      </c>
      <c r="B47">
        <v>16503</v>
      </c>
      <c r="C47" t="s">
        <v>20</v>
      </c>
      <c r="D47">
        <v>16503</v>
      </c>
      <c r="E47" t="str">
        <f>"16503"</f>
        <v>16503</v>
      </c>
      <c r="F47">
        <v>29.99</v>
      </c>
      <c r="G47" t="s">
        <v>21</v>
      </c>
      <c r="H47">
        <v>2020</v>
      </c>
      <c r="I47" t="s">
        <v>22</v>
      </c>
      <c r="J47" t="s">
        <v>23</v>
      </c>
    </row>
    <row r="48" spans="1:10" x14ac:dyDescent="0.25">
      <c r="A48" t="s">
        <v>19</v>
      </c>
      <c r="B48">
        <v>16507</v>
      </c>
      <c r="C48" t="s">
        <v>20</v>
      </c>
      <c r="D48">
        <v>16507</v>
      </c>
      <c r="E48" t="str">
        <f>"16507"</f>
        <v>16507</v>
      </c>
      <c r="F48">
        <v>21.34</v>
      </c>
      <c r="G48" t="s">
        <v>21</v>
      </c>
      <c r="H48">
        <v>2020</v>
      </c>
      <c r="I48" t="s">
        <v>22</v>
      </c>
      <c r="J48" t="s">
        <v>23</v>
      </c>
    </row>
    <row r="49" spans="1:10" x14ac:dyDescent="0.25">
      <c r="A49" t="s">
        <v>19</v>
      </c>
      <c r="B49">
        <v>16631</v>
      </c>
      <c r="C49" t="s">
        <v>20</v>
      </c>
      <c r="D49">
        <v>16631</v>
      </c>
      <c r="E49" t="str">
        <f>"16631"</f>
        <v>16631</v>
      </c>
      <c r="F49">
        <v>39.130000000000003</v>
      </c>
      <c r="G49" t="s">
        <v>21</v>
      </c>
      <c r="H49">
        <v>2020</v>
      </c>
      <c r="I49" t="s">
        <v>22</v>
      </c>
      <c r="J49" t="s">
        <v>23</v>
      </c>
    </row>
    <row r="50" spans="1:10" x14ac:dyDescent="0.25">
      <c r="A50" t="s">
        <v>19</v>
      </c>
      <c r="B50">
        <v>16654</v>
      </c>
      <c r="C50" t="s">
        <v>20</v>
      </c>
      <c r="D50">
        <v>16654</v>
      </c>
      <c r="E50" t="str">
        <f>"16654"</f>
        <v>16654</v>
      </c>
      <c r="F50">
        <v>27.27</v>
      </c>
      <c r="G50" t="s">
        <v>21</v>
      </c>
      <c r="H50">
        <v>2020</v>
      </c>
      <c r="I50" t="s">
        <v>22</v>
      </c>
      <c r="J50" t="s">
        <v>23</v>
      </c>
    </row>
    <row r="51" spans="1:10" x14ac:dyDescent="0.25">
      <c r="A51" t="s">
        <v>19</v>
      </c>
      <c r="B51">
        <v>16684</v>
      </c>
      <c r="C51" t="s">
        <v>20</v>
      </c>
      <c r="D51">
        <v>16684</v>
      </c>
      <c r="E51" t="str">
        <f>"16684"</f>
        <v>16684</v>
      </c>
      <c r="F51">
        <v>29.87</v>
      </c>
      <c r="G51" t="s">
        <v>21</v>
      </c>
      <c r="H51">
        <v>2020</v>
      </c>
      <c r="I51" t="s">
        <v>22</v>
      </c>
      <c r="J51" t="s">
        <v>23</v>
      </c>
    </row>
    <row r="52" spans="1:10" x14ac:dyDescent="0.25">
      <c r="A52" t="s">
        <v>19</v>
      </c>
      <c r="B52">
        <v>16802</v>
      </c>
      <c r="C52" t="s">
        <v>20</v>
      </c>
      <c r="D52">
        <v>16802</v>
      </c>
      <c r="E52" t="str">
        <f>"16802"</f>
        <v>16802</v>
      </c>
      <c r="F52">
        <v>87.88</v>
      </c>
      <c r="G52" t="s">
        <v>21</v>
      </c>
      <c r="H52">
        <v>2020</v>
      </c>
      <c r="I52" t="s">
        <v>22</v>
      </c>
      <c r="J52" t="s">
        <v>23</v>
      </c>
    </row>
    <row r="53" spans="1:10" x14ac:dyDescent="0.25">
      <c r="A53" t="s">
        <v>19</v>
      </c>
      <c r="B53">
        <v>16820</v>
      </c>
      <c r="C53" t="s">
        <v>20</v>
      </c>
      <c r="D53">
        <v>16820</v>
      </c>
      <c r="E53" t="str">
        <f>"16820"</f>
        <v>16820</v>
      </c>
      <c r="F53">
        <v>35.01</v>
      </c>
      <c r="G53" t="s">
        <v>21</v>
      </c>
      <c r="H53">
        <v>2020</v>
      </c>
      <c r="I53" t="s">
        <v>22</v>
      </c>
      <c r="J53" t="s">
        <v>23</v>
      </c>
    </row>
    <row r="54" spans="1:10" x14ac:dyDescent="0.25">
      <c r="A54" t="s">
        <v>19</v>
      </c>
      <c r="B54">
        <v>16855</v>
      </c>
      <c r="C54" t="s">
        <v>20</v>
      </c>
      <c r="D54">
        <v>16855</v>
      </c>
      <c r="E54" t="str">
        <f>"16855"</f>
        <v>16855</v>
      </c>
      <c r="F54">
        <v>30.77</v>
      </c>
      <c r="G54" t="s">
        <v>21</v>
      </c>
      <c r="H54">
        <v>2020</v>
      </c>
      <c r="I54" t="s">
        <v>22</v>
      </c>
      <c r="J54" t="s">
        <v>23</v>
      </c>
    </row>
    <row r="55" spans="1:10" x14ac:dyDescent="0.25">
      <c r="A55" t="s">
        <v>19</v>
      </c>
      <c r="B55">
        <v>16872</v>
      </c>
      <c r="C55" t="s">
        <v>20</v>
      </c>
      <c r="D55">
        <v>16872</v>
      </c>
      <c r="E55" t="str">
        <f>"16872"</f>
        <v>16872</v>
      </c>
      <c r="F55">
        <v>27.27</v>
      </c>
      <c r="G55" t="s">
        <v>21</v>
      </c>
      <c r="H55">
        <v>2020</v>
      </c>
      <c r="I55" t="s">
        <v>22</v>
      </c>
      <c r="J55" t="s">
        <v>23</v>
      </c>
    </row>
    <row r="56" spans="1:10" x14ac:dyDescent="0.25">
      <c r="A56" t="s">
        <v>19</v>
      </c>
      <c r="B56">
        <v>17002</v>
      </c>
      <c r="C56" t="s">
        <v>20</v>
      </c>
      <c r="D56">
        <v>17002</v>
      </c>
      <c r="E56" t="str">
        <f>"17002"</f>
        <v>17002</v>
      </c>
      <c r="F56">
        <v>23.64</v>
      </c>
      <c r="G56" t="s">
        <v>21</v>
      </c>
      <c r="H56">
        <v>2020</v>
      </c>
      <c r="I56" t="s">
        <v>22</v>
      </c>
      <c r="J56" t="s">
        <v>23</v>
      </c>
    </row>
    <row r="57" spans="1:10" x14ac:dyDescent="0.25">
      <c r="A57" t="s">
        <v>19</v>
      </c>
      <c r="B57">
        <v>17004</v>
      </c>
      <c r="C57" t="s">
        <v>20</v>
      </c>
      <c r="D57">
        <v>17004</v>
      </c>
      <c r="E57" t="str">
        <f>"17004"</f>
        <v>17004</v>
      </c>
      <c r="F57">
        <v>27.06</v>
      </c>
      <c r="G57" t="s">
        <v>21</v>
      </c>
      <c r="H57">
        <v>2020</v>
      </c>
      <c r="I57" t="s">
        <v>22</v>
      </c>
      <c r="J57" t="s">
        <v>23</v>
      </c>
    </row>
    <row r="58" spans="1:10" x14ac:dyDescent="0.25">
      <c r="A58" t="s">
        <v>19</v>
      </c>
      <c r="B58">
        <v>17037</v>
      </c>
      <c r="C58" t="s">
        <v>20</v>
      </c>
      <c r="D58">
        <v>17037</v>
      </c>
      <c r="E58" t="str">
        <f>"17037"</f>
        <v>17037</v>
      </c>
      <c r="F58">
        <v>24.34</v>
      </c>
      <c r="G58" t="s">
        <v>21</v>
      </c>
      <c r="H58">
        <v>2020</v>
      </c>
      <c r="I58" t="s">
        <v>22</v>
      </c>
      <c r="J58" t="s">
        <v>23</v>
      </c>
    </row>
    <row r="59" spans="1:10" x14ac:dyDescent="0.25">
      <c r="A59" t="s">
        <v>19</v>
      </c>
      <c r="B59">
        <v>17056</v>
      </c>
      <c r="C59" t="s">
        <v>20</v>
      </c>
      <c r="D59">
        <v>17056</v>
      </c>
      <c r="E59" t="str">
        <f>"17056"</f>
        <v>17056</v>
      </c>
      <c r="F59">
        <v>100</v>
      </c>
      <c r="G59" t="s">
        <v>21</v>
      </c>
      <c r="H59">
        <v>2020</v>
      </c>
      <c r="I59" t="s">
        <v>22</v>
      </c>
      <c r="J59" t="s">
        <v>23</v>
      </c>
    </row>
    <row r="60" spans="1:10" x14ac:dyDescent="0.25">
      <c r="A60" t="s">
        <v>19</v>
      </c>
      <c r="B60">
        <v>17101</v>
      </c>
      <c r="C60" t="s">
        <v>20</v>
      </c>
      <c r="D60">
        <v>17101</v>
      </c>
      <c r="E60" t="str">
        <f>"17101"</f>
        <v>17101</v>
      </c>
      <c r="F60">
        <v>43.07</v>
      </c>
      <c r="G60" t="s">
        <v>21</v>
      </c>
      <c r="H60">
        <v>2020</v>
      </c>
      <c r="I60" t="s">
        <v>22</v>
      </c>
      <c r="J60" t="s">
        <v>23</v>
      </c>
    </row>
    <row r="61" spans="1:10" x14ac:dyDescent="0.25">
      <c r="A61" t="s">
        <v>19</v>
      </c>
      <c r="B61">
        <v>17103</v>
      </c>
      <c r="C61" t="s">
        <v>20</v>
      </c>
      <c r="D61">
        <v>17103</v>
      </c>
      <c r="E61" t="str">
        <f>"17103"</f>
        <v>17103</v>
      </c>
      <c r="F61">
        <v>23.37</v>
      </c>
      <c r="G61" t="s">
        <v>21</v>
      </c>
      <c r="H61">
        <v>2020</v>
      </c>
      <c r="I61" t="s">
        <v>22</v>
      </c>
      <c r="J61" t="s">
        <v>23</v>
      </c>
    </row>
    <row r="62" spans="1:10" x14ac:dyDescent="0.25">
      <c r="A62" t="s">
        <v>19</v>
      </c>
      <c r="B62">
        <v>17104</v>
      </c>
      <c r="C62" t="s">
        <v>20</v>
      </c>
      <c r="D62">
        <v>17104</v>
      </c>
      <c r="E62" t="str">
        <f>"17104"</f>
        <v>17104</v>
      </c>
      <c r="F62">
        <v>24.14</v>
      </c>
      <c r="G62" t="s">
        <v>21</v>
      </c>
      <c r="H62">
        <v>2020</v>
      </c>
      <c r="I62" t="s">
        <v>22</v>
      </c>
      <c r="J62" t="s">
        <v>23</v>
      </c>
    </row>
    <row r="63" spans="1:10" x14ac:dyDescent="0.25">
      <c r="A63" t="s">
        <v>19</v>
      </c>
      <c r="B63">
        <v>17266</v>
      </c>
      <c r="C63" t="s">
        <v>20</v>
      </c>
      <c r="D63">
        <v>17266</v>
      </c>
      <c r="E63" t="str">
        <f>"17266"</f>
        <v>17266</v>
      </c>
      <c r="F63">
        <v>22.75</v>
      </c>
      <c r="G63" t="s">
        <v>21</v>
      </c>
      <c r="H63">
        <v>2020</v>
      </c>
      <c r="I63" t="s">
        <v>22</v>
      </c>
      <c r="J63" t="s">
        <v>23</v>
      </c>
    </row>
    <row r="64" spans="1:10" x14ac:dyDescent="0.25">
      <c r="A64" t="s">
        <v>19</v>
      </c>
      <c r="B64">
        <v>17401</v>
      </c>
      <c r="C64" t="s">
        <v>20</v>
      </c>
      <c r="D64">
        <v>17401</v>
      </c>
      <c r="E64" t="str">
        <f>"17401"</f>
        <v>17401</v>
      </c>
      <c r="F64">
        <v>25.46</v>
      </c>
      <c r="G64" t="s">
        <v>21</v>
      </c>
      <c r="H64">
        <v>2020</v>
      </c>
      <c r="I64" t="s">
        <v>22</v>
      </c>
      <c r="J64" t="s">
        <v>23</v>
      </c>
    </row>
    <row r="65" spans="1:10" x14ac:dyDescent="0.25">
      <c r="A65" t="s">
        <v>19</v>
      </c>
      <c r="B65">
        <v>17505</v>
      </c>
      <c r="C65" t="s">
        <v>20</v>
      </c>
      <c r="D65">
        <v>17505</v>
      </c>
      <c r="E65" t="str">
        <f>"17505"</f>
        <v>17505</v>
      </c>
      <c r="F65">
        <v>43.16</v>
      </c>
      <c r="G65" t="s">
        <v>21</v>
      </c>
      <c r="H65">
        <v>2020</v>
      </c>
      <c r="I65" t="s">
        <v>22</v>
      </c>
      <c r="J65" t="s">
        <v>23</v>
      </c>
    </row>
    <row r="66" spans="1:10" x14ac:dyDescent="0.25">
      <c r="A66" t="s">
        <v>19</v>
      </c>
      <c r="B66">
        <v>17509</v>
      </c>
      <c r="C66" t="s">
        <v>20</v>
      </c>
      <c r="D66">
        <v>17509</v>
      </c>
      <c r="E66" t="str">
        <f>"17509"</f>
        <v>17509</v>
      </c>
      <c r="F66">
        <v>37.799999999999997</v>
      </c>
      <c r="G66" t="s">
        <v>21</v>
      </c>
      <c r="H66">
        <v>2020</v>
      </c>
      <c r="I66" t="s">
        <v>22</v>
      </c>
      <c r="J66" t="s">
        <v>23</v>
      </c>
    </row>
    <row r="67" spans="1:10" x14ac:dyDescent="0.25">
      <c r="A67" t="s">
        <v>19</v>
      </c>
      <c r="B67">
        <v>17518</v>
      </c>
      <c r="C67" t="s">
        <v>20</v>
      </c>
      <c r="D67">
        <v>17518</v>
      </c>
      <c r="E67" t="str">
        <f>"17518"</f>
        <v>17518</v>
      </c>
      <c r="F67">
        <v>31.45</v>
      </c>
      <c r="G67" t="s">
        <v>21</v>
      </c>
      <c r="H67">
        <v>2020</v>
      </c>
      <c r="I67" t="s">
        <v>22</v>
      </c>
      <c r="J67" t="s">
        <v>23</v>
      </c>
    </row>
    <row r="68" spans="1:10" x14ac:dyDescent="0.25">
      <c r="A68" t="s">
        <v>19</v>
      </c>
      <c r="B68">
        <v>17529</v>
      </c>
      <c r="C68" t="s">
        <v>20</v>
      </c>
      <c r="D68">
        <v>17529</v>
      </c>
      <c r="E68" t="str">
        <f>"17529"</f>
        <v>17529</v>
      </c>
      <c r="F68">
        <v>31.48</v>
      </c>
      <c r="G68" t="s">
        <v>21</v>
      </c>
      <c r="H68">
        <v>2020</v>
      </c>
      <c r="I68" t="s">
        <v>22</v>
      </c>
      <c r="J68" t="s">
        <v>23</v>
      </c>
    </row>
    <row r="69" spans="1:10" x14ac:dyDescent="0.25">
      <c r="A69" t="s">
        <v>19</v>
      </c>
      <c r="B69">
        <v>17535</v>
      </c>
      <c r="C69" t="s">
        <v>20</v>
      </c>
      <c r="D69">
        <v>17535</v>
      </c>
      <c r="E69" t="str">
        <f>"17535"</f>
        <v>17535</v>
      </c>
      <c r="F69">
        <v>42.88</v>
      </c>
      <c r="G69" t="s">
        <v>21</v>
      </c>
      <c r="H69">
        <v>2020</v>
      </c>
      <c r="I69" t="s">
        <v>22</v>
      </c>
      <c r="J69" t="s">
        <v>23</v>
      </c>
    </row>
    <row r="70" spans="1:10" x14ac:dyDescent="0.25">
      <c r="A70" t="s">
        <v>19</v>
      </c>
      <c r="B70">
        <v>17536</v>
      </c>
      <c r="C70" t="s">
        <v>20</v>
      </c>
      <c r="D70">
        <v>17536</v>
      </c>
      <c r="E70" t="str">
        <f>"17536"</f>
        <v>17536</v>
      </c>
      <c r="F70">
        <v>39.6</v>
      </c>
      <c r="G70" t="s">
        <v>21</v>
      </c>
      <c r="H70">
        <v>2020</v>
      </c>
      <c r="I70" t="s">
        <v>22</v>
      </c>
      <c r="J70" t="s">
        <v>23</v>
      </c>
    </row>
    <row r="71" spans="1:10" x14ac:dyDescent="0.25">
      <c r="A71" t="s">
        <v>19</v>
      </c>
      <c r="B71">
        <v>17562</v>
      </c>
      <c r="C71" t="s">
        <v>20</v>
      </c>
      <c r="D71">
        <v>17562</v>
      </c>
      <c r="E71" t="str">
        <f>"17562"</f>
        <v>17562</v>
      </c>
      <c r="F71">
        <v>35.450000000000003</v>
      </c>
      <c r="G71" t="s">
        <v>21</v>
      </c>
      <c r="H71">
        <v>2020</v>
      </c>
      <c r="I71" t="s">
        <v>22</v>
      </c>
      <c r="J71" t="s">
        <v>23</v>
      </c>
    </row>
    <row r="72" spans="1:10" x14ac:dyDescent="0.25">
      <c r="A72" t="s">
        <v>19</v>
      </c>
      <c r="B72">
        <v>17572</v>
      </c>
      <c r="C72" t="s">
        <v>20</v>
      </c>
      <c r="D72">
        <v>17572</v>
      </c>
      <c r="E72" t="str">
        <f>"17572"</f>
        <v>17572</v>
      </c>
      <c r="F72">
        <v>28.39</v>
      </c>
      <c r="G72" t="s">
        <v>21</v>
      </c>
      <c r="H72">
        <v>2020</v>
      </c>
      <c r="I72" t="s">
        <v>22</v>
      </c>
      <c r="J72" t="s">
        <v>23</v>
      </c>
    </row>
    <row r="73" spans="1:10" x14ac:dyDescent="0.25">
      <c r="A73" t="s">
        <v>19</v>
      </c>
      <c r="B73">
        <v>17581</v>
      </c>
      <c r="C73" t="s">
        <v>20</v>
      </c>
      <c r="D73">
        <v>17581</v>
      </c>
      <c r="E73" t="str">
        <f>"17581"</f>
        <v>17581</v>
      </c>
      <c r="F73">
        <v>45.35</v>
      </c>
      <c r="G73" t="s">
        <v>21</v>
      </c>
      <c r="H73">
        <v>2020</v>
      </c>
      <c r="I73" t="s">
        <v>22</v>
      </c>
      <c r="J73" t="s">
        <v>23</v>
      </c>
    </row>
    <row r="74" spans="1:10" x14ac:dyDescent="0.25">
      <c r="A74" t="s">
        <v>19</v>
      </c>
      <c r="B74">
        <v>17606</v>
      </c>
      <c r="C74" t="s">
        <v>20</v>
      </c>
      <c r="D74">
        <v>17606</v>
      </c>
      <c r="E74" t="str">
        <f>"17606"</f>
        <v>17606</v>
      </c>
      <c r="F74">
        <v>37.26</v>
      </c>
      <c r="G74" t="s">
        <v>21</v>
      </c>
      <c r="H74">
        <v>2020</v>
      </c>
      <c r="I74" t="s">
        <v>22</v>
      </c>
      <c r="J74" t="s">
        <v>23</v>
      </c>
    </row>
    <row r="75" spans="1:10" x14ac:dyDescent="0.25">
      <c r="A75" t="s">
        <v>19</v>
      </c>
      <c r="B75">
        <v>17730</v>
      </c>
      <c r="C75" t="s">
        <v>20</v>
      </c>
      <c r="D75">
        <v>17730</v>
      </c>
      <c r="E75" t="str">
        <f>"17730"</f>
        <v>17730</v>
      </c>
      <c r="F75">
        <v>71.05</v>
      </c>
      <c r="G75" t="s">
        <v>21</v>
      </c>
      <c r="H75">
        <v>2020</v>
      </c>
      <c r="I75" t="s">
        <v>22</v>
      </c>
      <c r="J75" t="s">
        <v>23</v>
      </c>
    </row>
    <row r="76" spans="1:10" x14ac:dyDescent="0.25">
      <c r="A76" t="s">
        <v>19</v>
      </c>
      <c r="B76">
        <v>17747</v>
      </c>
      <c r="C76" t="s">
        <v>20</v>
      </c>
      <c r="D76">
        <v>17747</v>
      </c>
      <c r="E76" t="str">
        <f>"17747"</f>
        <v>17747</v>
      </c>
      <c r="F76">
        <v>22.62</v>
      </c>
      <c r="G76" t="s">
        <v>21</v>
      </c>
      <c r="H76">
        <v>2020</v>
      </c>
      <c r="I76" t="s">
        <v>22</v>
      </c>
      <c r="J76" t="s">
        <v>23</v>
      </c>
    </row>
    <row r="77" spans="1:10" x14ac:dyDescent="0.25">
      <c r="A77" t="s">
        <v>19</v>
      </c>
      <c r="B77">
        <v>17750</v>
      </c>
      <c r="C77" t="s">
        <v>20</v>
      </c>
      <c r="D77">
        <v>17750</v>
      </c>
      <c r="E77" t="str">
        <f>"17750"</f>
        <v>17750</v>
      </c>
      <c r="F77">
        <v>54</v>
      </c>
      <c r="G77" t="s">
        <v>21</v>
      </c>
      <c r="H77">
        <v>2020</v>
      </c>
      <c r="I77" t="s">
        <v>22</v>
      </c>
      <c r="J77" t="s">
        <v>23</v>
      </c>
    </row>
    <row r="78" spans="1:10" x14ac:dyDescent="0.25">
      <c r="A78" t="s">
        <v>19</v>
      </c>
      <c r="B78">
        <v>17810</v>
      </c>
      <c r="C78" t="s">
        <v>20</v>
      </c>
      <c r="D78">
        <v>17810</v>
      </c>
      <c r="E78" t="str">
        <f>"17810"</f>
        <v>17810</v>
      </c>
      <c r="F78">
        <v>20.23</v>
      </c>
      <c r="G78" t="s">
        <v>21</v>
      </c>
      <c r="H78">
        <v>2020</v>
      </c>
      <c r="I78" t="s">
        <v>22</v>
      </c>
      <c r="J78" t="s">
        <v>23</v>
      </c>
    </row>
    <row r="79" spans="1:10" x14ac:dyDescent="0.25">
      <c r="A79" t="s">
        <v>19</v>
      </c>
      <c r="B79">
        <v>17864</v>
      </c>
      <c r="C79" t="s">
        <v>20</v>
      </c>
      <c r="D79">
        <v>17864</v>
      </c>
      <c r="E79" t="str">
        <f>"17864"</f>
        <v>17864</v>
      </c>
      <c r="F79">
        <v>23.18</v>
      </c>
      <c r="G79" t="s">
        <v>21</v>
      </c>
      <c r="H79">
        <v>2020</v>
      </c>
      <c r="I79" t="s">
        <v>22</v>
      </c>
      <c r="J79" t="s">
        <v>23</v>
      </c>
    </row>
    <row r="80" spans="1:10" x14ac:dyDescent="0.25">
      <c r="A80" t="s">
        <v>19</v>
      </c>
      <c r="B80">
        <v>17884</v>
      </c>
      <c r="C80" t="s">
        <v>20</v>
      </c>
      <c r="D80">
        <v>17884</v>
      </c>
      <c r="E80" t="str">
        <f>"17884"</f>
        <v>17884</v>
      </c>
      <c r="F80">
        <v>21.5</v>
      </c>
      <c r="G80" t="s">
        <v>21</v>
      </c>
      <c r="H80">
        <v>2020</v>
      </c>
      <c r="I80" t="s">
        <v>22</v>
      </c>
      <c r="J80" t="s">
        <v>23</v>
      </c>
    </row>
    <row r="81" spans="1:10" x14ac:dyDescent="0.25">
      <c r="A81" t="s">
        <v>19</v>
      </c>
      <c r="B81">
        <v>17887</v>
      </c>
      <c r="C81" t="s">
        <v>20</v>
      </c>
      <c r="D81">
        <v>17887</v>
      </c>
      <c r="E81" t="str">
        <f>"17887"</f>
        <v>17887</v>
      </c>
      <c r="F81">
        <v>29.29</v>
      </c>
      <c r="G81" t="s">
        <v>21</v>
      </c>
      <c r="H81">
        <v>2020</v>
      </c>
      <c r="I81" t="s">
        <v>22</v>
      </c>
      <c r="J81" t="s">
        <v>23</v>
      </c>
    </row>
    <row r="82" spans="1:10" x14ac:dyDescent="0.25">
      <c r="A82" t="s">
        <v>19</v>
      </c>
      <c r="B82">
        <v>17943</v>
      </c>
      <c r="C82" t="s">
        <v>20</v>
      </c>
      <c r="D82">
        <v>17943</v>
      </c>
      <c r="E82" t="str">
        <f>"17943"</f>
        <v>17943</v>
      </c>
      <c r="F82">
        <v>79.63</v>
      </c>
      <c r="G82" t="s">
        <v>21</v>
      </c>
      <c r="H82">
        <v>2020</v>
      </c>
      <c r="I82" t="s">
        <v>22</v>
      </c>
      <c r="J82" t="s">
        <v>23</v>
      </c>
    </row>
    <row r="83" spans="1:10" x14ac:dyDescent="0.25">
      <c r="A83" t="s">
        <v>19</v>
      </c>
      <c r="B83">
        <v>17948</v>
      </c>
      <c r="C83" t="s">
        <v>20</v>
      </c>
      <c r="D83">
        <v>17948</v>
      </c>
      <c r="E83" t="str">
        <f>"17948"</f>
        <v>17948</v>
      </c>
      <c r="F83">
        <v>22.68</v>
      </c>
      <c r="G83" t="s">
        <v>21</v>
      </c>
      <c r="H83">
        <v>2020</v>
      </c>
      <c r="I83" t="s">
        <v>22</v>
      </c>
      <c r="J83" t="s">
        <v>23</v>
      </c>
    </row>
    <row r="84" spans="1:10" x14ac:dyDescent="0.25">
      <c r="A84" t="s">
        <v>19</v>
      </c>
      <c r="B84">
        <v>17978</v>
      </c>
      <c r="C84" t="s">
        <v>20</v>
      </c>
      <c r="D84">
        <v>17978</v>
      </c>
      <c r="E84" t="str">
        <f>"17978"</f>
        <v>17978</v>
      </c>
      <c r="F84">
        <v>39.58</v>
      </c>
      <c r="G84" t="s">
        <v>21</v>
      </c>
      <c r="H84">
        <v>2020</v>
      </c>
      <c r="I84" t="s">
        <v>22</v>
      </c>
      <c r="J84" t="s">
        <v>23</v>
      </c>
    </row>
    <row r="85" spans="1:10" x14ac:dyDescent="0.25">
      <c r="A85" t="s">
        <v>19</v>
      </c>
      <c r="B85">
        <v>18087</v>
      </c>
      <c r="C85" t="s">
        <v>20</v>
      </c>
      <c r="D85">
        <v>18087</v>
      </c>
      <c r="E85" t="str">
        <f>"18087"</f>
        <v>18087</v>
      </c>
      <c r="F85">
        <v>31.71</v>
      </c>
      <c r="G85" t="s">
        <v>21</v>
      </c>
      <c r="H85">
        <v>2020</v>
      </c>
      <c r="I85" t="s">
        <v>22</v>
      </c>
      <c r="J85" t="s">
        <v>23</v>
      </c>
    </row>
    <row r="86" spans="1:10" x14ac:dyDescent="0.25">
      <c r="A86" t="s">
        <v>19</v>
      </c>
      <c r="B86">
        <v>18101</v>
      </c>
      <c r="C86" t="s">
        <v>20</v>
      </c>
      <c r="D86">
        <v>18101</v>
      </c>
      <c r="E86" t="str">
        <f>"18101"</f>
        <v>18101</v>
      </c>
      <c r="F86">
        <v>20.14</v>
      </c>
      <c r="G86" t="s">
        <v>21</v>
      </c>
      <c r="H86">
        <v>2020</v>
      </c>
      <c r="I86" t="s">
        <v>22</v>
      </c>
      <c r="J86" t="s">
        <v>23</v>
      </c>
    </row>
    <row r="87" spans="1:10" x14ac:dyDescent="0.25">
      <c r="A87" t="s">
        <v>19</v>
      </c>
      <c r="B87">
        <v>18102</v>
      </c>
      <c r="C87" t="s">
        <v>20</v>
      </c>
      <c r="D87">
        <v>18102</v>
      </c>
      <c r="E87" t="str">
        <f>"18102"</f>
        <v>18102</v>
      </c>
      <c r="F87">
        <v>25.21</v>
      </c>
      <c r="G87" t="s">
        <v>21</v>
      </c>
      <c r="H87">
        <v>2020</v>
      </c>
      <c r="I87" t="s">
        <v>22</v>
      </c>
      <c r="J87" t="s">
        <v>23</v>
      </c>
    </row>
    <row r="88" spans="1:10" x14ac:dyDescent="0.25">
      <c r="A88" t="s">
        <v>19</v>
      </c>
      <c r="B88">
        <v>18234</v>
      </c>
      <c r="C88" t="s">
        <v>20</v>
      </c>
      <c r="D88">
        <v>18234</v>
      </c>
      <c r="E88" t="str">
        <f>"18234"</f>
        <v>18234</v>
      </c>
      <c r="F88">
        <v>38.630000000000003</v>
      </c>
      <c r="G88" t="s">
        <v>21</v>
      </c>
      <c r="H88">
        <v>2020</v>
      </c>
      <c r="I88" t="s">
        <v>22</v>
      </c>
      <c r="J88" t="s">
        <v>23</v>
      </c>
    </row>
    <row r="89" spans="1:10" x14ac:dyDescent="0.25">
      <c r="A89" t="s">
        <v>19</v>
      </c>
      <c r="B89">
        <v>18342</v>
      </c>
      <c r="C89" t="s">
        <v>20</v>
      </c>
      <c r="D89">
        <v>18342</v>
      </c>
      <c r="E89" t="str">
        <f>"18342"</f>
        <v>18342</v>
      </c>
      <c r="F89">
        <v>21.43</v>
      </c>
      <c r="G89" t="s">
        <v>21</v>
      </c>
      <c r="H89">
        <v>2020</v>
      </c>
      <c r="I89" t="s">
        <v>22</v>
      </c>
      <c r="J89" t="s">
        <v>23</v>
      </c>
    </row>
    <row r="90" spans="1:10" x14ac:dyDescent="0.25">
      <c r="A90" t="s">
        <v>19</v>
      </c>
      <c r="B90">
        <v>18357</v>
      </c>
      <c r="C90" t="s">
        <v>20</v>
      </c>
      <c r="D90">
        <v>18357</v>
      </c>
      <c r="E90" t="str">
        <f>"18357"</f>
        <v>18357</v>
      </c>
      <c r="F90">
        <v>56.34</v>
      </c>
      <c r="G90" t="s">
        <v>21</v>
      </c>
      <c r="H90">
        <v>2020</v>
      </c>
      <c r="I90" t="s">
        <v>22</v>
      </c>
      <c r="J90" t="s">
        <v>23</v>
      </c>
    </row>
    <row r="91" spans="1:10" x14ac:dyDescent="0.25">
      <c r="A91" t="s">
        <v>19</v>
      </c>
      <c r="B91">
        <v>18370</v>
      </c>
      <c r="C91" t="s">
        <v>20</v>
      </c>
      <c r="D91">
        <v>18370</v>
      </c>
      <c r="E91" t="str">
        <f>"18370"</f>
        <v>18370</v>
      </c>
      <c r="F91">
        <v>24.69</v>
      </c>
      <c r="G91" t="s">
        <v>21</v>
      </c>
      <c r="H91">
        <v>2020</v>
      </c>
      <c r="I91" t="s">
        <v>22</v>
      </c>
      <c r="J91" t="s">
        <v>23</v>
      </c>
    </row>
    <row r="92" spans="1:10" x14ac:dyDescent="0.25">
      <c r="A92" t="s">
        <v>19</v>
      </c>
      <c r="B92">
        <v>18473</v>
      </c>
      <c r="C92" t="s">
        <v>20</v>
      </c>
      <c r="D92">
        <v>18473</v>
      </c>
      <c r="E92" t="str">
        <f>"18473"</f>
        <v>18473</v>
      </c>
      <c r="F92">
        <v>27.81</v>
      </c>
      <c r="G92" t="s">
        <v>21</v>
      </c>
      <c r="H92">
        <v>2020</v>
      </c>
      <c r="I92" t="s">
        <v>22</v>
      </c>
      <c r="J92" t="s">
        <v>23</v>
      </c>
    </row>
    <row r="93" spans="1:10" x14ac:dyDescent="0.25">
      <c r="A93" t="s">
        <v>19</v>
      </c>
      <c r="B93">
        <v>18503</v>
      </c>
      <c r="C93" t="s">
        <v>20</v>
      </c>
      <c r="D93">
        <v>18503</v>
      </c>
      <c r="E93" t="str">
        <f>"18503"</f>
        <v>18503</v>
      </c>
      <c r="F93">
        <v>45.45</v>
      </c>
      <c r="G93" t="s">
        <v>21</v>
      </c>
      <c r="H93">
        <v>2020</v>
      </c>
      <c r="I93" t="s">
        <v>22</v>
      </c>
      <c r="J93" t="s">
        <v>23</v>
      </c>
    </row>
    <row r="94" spans="1:10" x14ac:dyDescent="0.25">
      <c r="A94" t="s">
        <v>19</v>
      </c>
      <c r="B94">
        <v>18617</v>
      </c>
      <c r="C94" t="s">
        <v>20</v>
      </c>
      <c r="D94">
        <v>18617</v>
      </c>
      <c r="E94" t="str">
        <f>"18617"</f>
        <v>18617</v>
      </c>
      <c r="F94">
        <v>25.61</v>
      </c>
      <c r="G94" t="s">
        <v>21</v>
      </c>
      <c r="H94">
        <v>2020</v>
      </c>
      <c r="I94" t="s">
        <v>22</v>
      </c>
      <c r="J94" t="s">
        <v>23</v>
      </c>
    </row>
    <row r="95" spans="1:10" x14ac:dyDescent="0.25">
      <c r="A95" t="s">
        <v>19</v>
      </c>
      <c r="B95">
        <v>18701</v>
      </c>
      <c r="C95" t="s">
        <v>20</v>
      </c>
      <c r="D95">
        <v>18701</v>
      </c>
      <c r="E95" t="str">
        <f>"18701"</f>
        <v>18701</v>
      </c>
      <c r="F95">
        <v>29.27</v>
      </c>
      <c r="G95" t="s">
        <v>21</v>
      </c>
      <c r="H95">
        <v>2020</v>
      </c>
      <c r="I95" t="s">
        <v>22</v>
      </c>
      <c r="J95" t="s">
        <v>23</v>
      </c>
    </row>
    <row r="96" spans="1:10" x14ac:dyDescent="0.25">
      <c r="A96" t="s">
        <v>19</v>
      </c>
      <c r="B96">
        <v>19013</v>
      </c>
      <c r="C96" t="s">
        <v>20</v>
      </c>
      <c r="D96">
        <v>19013</v>
      </c>
      <c r="E96" t="str">
        <f>"19013"</f>
        <v>19013</v>
      </c>
      <c r="F96">
        <v>30.06</v>
      </c>
      <c r="G96" t="s">
        <v>21</v>
      </c>
      <c r="H96">
        <v>2020</v>
      </c>
      <c r="I96" t="s">
        <v>22</v>
      </c>
      <c r="J96" t="s">
        <v>23</v>
      </c>
    </row>
    <row r="97" spans="1:10" x14ac:dyDescent="0.25">
      <c r="A97" t="s">
        <v>19</v>
      </c>
      <c r="B97">
        <v>19022</v>
      </c>
      <c r="C97" t="s">
        <v>20</v>
      </c>
      <c r="D97">
        <v>19022</v>
      </c>
      <c r="E97" t="str">
        <f>"19022"</f>
        <v>19022</v>
      </c>
      <c r="F97">
        <v>23.71</v>
      </c>
      <c r="G97" t="s">
        <v>21</v>
      </c>
      <c r="H97">
        <v>2020</v>
      </c>
      <c r="I97" t="s">
        <v>22</v>
      </c>
      <c r="J97" t="s">
        <v>23</v>
      </c>
    </row>
    <row r="98" spans="1:10" x14ac:dyDescent="0.25">
      <c r="A98" t="s">
        <v>19</v>
      </c>
      <c r="B98">
        <v>19023</v>
      </c>
      <c r="C98" t="s">
        <v>20</v>
      </c>
      <c r="D98">
        <v>19023</v>
      </c>
      <c r="E98" t="str">
        <f>"19023"</f>
        <v>19023</v>
      </c>
      <c r="F98">
        <v>25.46</v>
      </c>
      <c r="G98" t="s">
        <v>21</v>
      </c>
      <c r="H98">
        <v>2020</v>
      </c>
      <c r="I98" t="s">
        <v>22</v>
      </c>
      <c r="J98" t="s">
        <v>23</v>
      </c>
    </row>
    <row r="99" spans="1:10" x14ac:dyDescent="0.25">
      <c r="A99" t="s">
        <v>19</v>
      </c>
      <c r="B99">
        <v>19082</v>
      </c>
      <c r="C99" t="s">
        <v>20</v>
      </c>
      <c r="D99">
        <v>19082</v>
      </c>
      <c r="E99" t="str">
        <f>"19082"</f>
        <v>19082</v>
      </c>
      <c r="F99">
        <v>22.47</v>
      </c>
      <c r="G99" t="s">
        <v>21</v>
      </c>
      <c r="H99">
        <v>2020</v>
      </c>
      <c r="I99" t="s">
        <v>22</v>
      </c>
      <c r="J99" t="s">
        <v>23</v>
      </c>
    </row>
    <row r="100" spans="1:10" x14ac:dyDescent="0.25">
      <c r="A100" t="s">
        <v>19</v>
      </c>
      <c r="B100">
        <v>19102</v>
      </c>
      <c r="C100" t="s">
        <v>20</v>
      </c>
      <c r="D100">
        <v>19102</v>
      </c>
      <c r="E100" t="str">
        <f>"19102"</f>
        <v>19102</v>
      </c>
      <c r="F100">
        <v>59.23</v>
      </c>
      <c r="G100" t="s">
        <v>21</v>
      </c>
      <c r="H100">
        <v>2020</v>
      </c>
      <c r="I100" t="s">
        <v>22</v>
      </c>
      <c r="J100" t="s">
        <v>23</v>
      </c>
    </row>
    <row r="101" spans="1:10" x14ac:dyDescent="0.25">
      <c r="A101" t="s">
        <v>19</v>
      </c>
      <c r="B101">
        <v>19103</v>
      </c>
      <c r="C101" t="s">
        <v>20</v>
      </c>
      <c r="D101">
        <v>19103</v>
      </c>
      <c r="E101" t="str">
        <f>"19103"</f>
        <v>19103</v>
      </c>
      <c r="F101">
        <v>56.52</v>
      </c>
      <c r="G101" t="s">
        <v>21</v>
      </c>
      <c r="H101">
        <v>2020</v>
      </c>
      <c r="I101" t="s">
        <v>22</v>
      </c>
      <c r="J101" t="s">
        <v>23</v>
      </c>
    </row>
    <row r="102" spans="1:10" x14ac:dyDescent="0.25">
      <c r="A102" t="s">
        <v>19</v>
      </c>
      <c r="B102">
        <v>19104</v>
      </c>
      <c r="C102" t="s">
        <v>20</v>
      </c>
      <c r="D102">
        <v>19104</v>
      </c>
      <c r="E102" t="str">
        <f>"19104"</f>
        <v>19104</v>
      </c>
      <c r="F102">
        <v>49.38</v>
      </c>
      <c r="G102" t="s">
        <v>21</v>
      </c>
      <c r="H102">
        <v>2020</v>
      </c>
      <c r="I102" t="s">
        <v>22</v>
      </c>
      <c r="J102" t="s">
        <v>23</v>
      </c>
    </row>
    <row r="103" spans="1:10" x14ac:dyDescent="0.25">
      <c r="A103" t="s">
        <v>19</v>
      </c>
      <c r="B103">
        <v>19106</v>
      </c>
      <c r="C103" t="s">
        <v>20</v>
      </c>
      <c r="D103">
        <v>19106</v>
      </c>
      <c r="E103" t="str">
        <f>"19106"</f>
        <v>19106</v>
      </c>
      <c r="F103">
        <v>34.479999999999997</v>
      </c>
      <c r="G103" t="s">
        <v>21</v>
      </c>
      <c r="H103">
        <v>2020</v>
      </c>
      <c r="I103" t="s">
        <v>22</v>
      </c>
      <c r="J103" t="s">
        <v>23</v>
      </c>
    </row>
    <row r="104" spans="1:10" x14ac:dyDescent="0.25">
      <c r="A104" t="s">
        <v>19</v>
      </c>
      <c r="B104">
        <v>19107</v>
      </c>
      <c r="C104" t="s">
        <v>20</v>
      </c>
      <c r="D104">
        <v>19107</v>
      </c>
      <c r="E104" t="str">
        <f>"19107"</f>
        <v>19107</v>
      </c>
      <c r="F104">
        <v>56.7</v>
      </c>
      <c r="G104" t="s">
        <v>21</v>
      </c>
      <c r="H104">
        <v>2020</v>
      </c>
      <c r="I104" t="s">
        <v>22</v>
      </c>
      <c r="J104" t="s">
        <v>23</v>
      </c>
    </row>
    <row r="105" spans="1:10" x14ac:dyDescent="0.25">
      <c r="A105" t="s">
        <v>19</v>
      </c>
      <c r="B105">
        <v>19108</v>
      </c>
      <c r="C105" t="s">
        <v>20</v>
      </c>
      <c r="D105">
        <v>19108</v>
      </c>
      <c r="E105" t="str">
        <f>"19108"</f>
        <v>19108</v>
      </c>
      <c r="F105">
        <v>27.18</v>
      </c>
      <c r="G105" t="s">
        <v>21</v>
      </c>
      <c r="H105">
        <v>2020</v>
      </c>
      <c r="I105" t="s">
        <v>22</v>
      </c>
      <c r="J105" t="s">
        <v>23</v>
      </c>
    </row>
    <row r="106" spans="1:10" x14ac:dyDescent="0.25">
      <c r="A106" t="s">
        <v>19</v>
      </c>
      <c r="B106">
        <v>19120</v>
      </c>
      <c r="C106" t="s">
        <v>20</v>
      </c>
      <c r="D106">
        <v>19120</v>
      </c>
      <c r="E106" t="str">
        <f>"19120"</f>
        <v>19120</v>
      </c>
      <c r="F106">
        <v>20.61</v>
      </c>
      <c r="G106" t="s">
        <v>21</v>
      </c>
      <c r="H106">
        <v>2020</v>
      </c>
      <c r="I106" t="s">
        <v>22</v>
      </c>
      <c r="J106" t="s">
        <v>23</v>
      </c>
    </row>
    <row r="107" spans="1:10" x14ac:dyDescent="0.25">
      <c r="A107" t="s">
        <v>19</v>
      </c>
      <c r="B107">
        <v>19121</v>
      </c>
      <c r="C107" t="s">
        <v>20</v>
      </c>
      <c r="D107">
        <v>19121</v>
      </c>
      <c r="E107" t="str">
        <f>"19121"</f>
        <v>19121</v>
      </c>
      <c r="F107">
        <v>45.43</v>
      </c>
      <c r="G107" t="s">
        <v>21</v>
      </c>
      <c r="H107">
        <v>2020</v>
      </c>
      <c r="I107" t="s">
        <v>22</v>
      </c>
      <c r="J107" t="s">
        <v>23</v>
      </c>
    </row>
    <row r="108" spans="1:10" x14ac:dyDescent="0.25">
      <c r="A108" t="s">
        <v>19</v>
      </c>
      <c r="B108">
        <v>19122</v>
      </c>
      <c r="C108" t="s">
        <v>20</v>
      </c>
      <c r="D108">
        <v>19122</v>
      </c>
      <c r="E108" t="str">
        <f>"19122"</f>
        <v>19122</v>
      </c>
      <c r="F108">
        <v>33.82</v>
      </c>
      <c r="G108" t="s">
        <v>21</v>
      </c>
      <c r="H108">
        <v>2020</v>
      </c>
      <c r="I108" t="s">
        <v>22</v>
      </c>
      <c r="J108" t="s">
        <v>23</v>
      </c>
    </row>
    <row r="109" spans="1:10" x14ac:dyDescent="0.25">
      <c r="A109" t="s">
        <v>19</v>
      </c>
      <c r="B109">
        <v>19123</v>
      </c>
      <c r="C109" t="s">
        <v>20</v>
      </c>
      <c r="D109">
        <v>19123</v>
      </c>
      <c r="E109" t="str">
        <f>"19123"</f>
        <v>19123</v>
      </c>
      <c r="F109">
        <v>28.75</v>
      </c>
      <c r="G109" t="s">
        <v>21</v>
      </c>
      <c r="H109">
        <v>2020</v>
      </c>
      <c r="I109" t="s">
        <v>22</v>
      </c>
      <c r="J109" t="s">
        <v>23</v>
      </c>
    </row>
    <row r="110" spans="1:10" x14ac:dyDescent="0.25">
      <c r="A110" t="s">
        <v>19</v>
      </c>
      <c r="B110">
        <v>19124</v>
      </c>
      <c r="C110" t="s">
        <v>20</v>
      </c>
      <c r="D110">
        <v>19124</v>
      </c>
      <c r="E110" t="str">
        <f>"19124"</f>
        <v>19124</v>
      </c>
      <c r="F110">
        <v>27.94</v>
      </c>
      <c r="G110" t="s">
        <v>21</v>
      </c>
      <c r="H110">
        <v>2020</v>
      </c>
      <c r="I110" t="s">
        <v>22</v>
      </c>
      <c r="J110" t="s">
        <v>23</v>
      </c>
    </row>
    <row r="111" spans="1:10" x14ac:dyDescent="0.25">
      <c r="A111" t="s">
        <v>19</v>
      </c>
      <c r="B111">
        <v>19126</v>
      </c>
      <c r="C111" t="s">
        <v>20</v>
      </c>
      <c r="D111">
        <v>19126</v>
      </c>
      <c r="E111" t="str">
        <f>"19126"</f>
        <v>19126</v>
      </c>
      <c r="F111">
        <v>20.78</v>
      </c>
      <c r="G111" t="s">
        <v>21</v>
      </c>
      <c r="H111">
        <v>2020</v>
      </c>
      <c r="I111" t="s">
        <v>22</v>
      </c>
      <c r="J111" t="s">
        <v>23</v>
      </c>
    </row>
    <row r="112" spans="1:10" x14ac:dyDescent="0.25">
      <c r="A112" t="s">
        <v>19</v>
      </c>
      <c r="B112">
        <v>19129</v>
      </c>
      <c r="C112" t="s">
        <v>20</v>
      </c>
      <c r="D112">
        <v>19129</v>
      </c>
      <c r="E112" t="str">
        <f>"19129"</f>
        <v>19129</v>
      </c>
      <c r="F112">
        <v>20.32</v>
      </c>
      <c r="G112" t="s">
        <v>21</v>
      </c>
      <c r="H112">
        <v>2020</v>
      </c>
      <c r="I112" t="s">
        <v>22</v>
      </c>
      <c r="J112" t="s">
        <v>23</v>
      </c>
    </row>
    <row r="113" spans="1:10" x14ac:dyDescent="0.25">
      <c r="A113" t="s">
        <v>19</v>
      </c>
      <c r="B113">
        <v>19130</v>
      </c>
      <c r="C113" t="s">
        <v>20</v>
      </c>
      <c r="D113">
        <v>19130</v>
      </c>
      <c r="E113" t="str">
        <f>"19130"</f>
        <v>19130</v>
      </c>
      <c r="F113">
        <v>24.45</v>
      </c>
      <c r="G113" t="s">
        <v>21</v>
      </c>
      <c r="H113">
        <v>2020</v>
      </c>
      <c r="I113" t="s">
        <v>22</v>
      </c>
      <c r="J113" t="s">
        <v>23</v>
      </c>
    </row>
    <row r="114" spans="1:10" x14ac:dyDescent="0.25">
      <c r="A114" t="s">
        <v>19</v>
      </c>
      <c r="B114">
        <v>19131</v>
      </c>
      <c r="C114" t="s">
        <v>20</v>
      </c>
      <c r="D114">
        <v>19131</v>
      </c>
      <c r="E114" t="str">
        <f>"19131"</f>
        <v>19131</v>
      </c>
      <c r="F114">
        <v>30.73</v>
      </c>
      <c r="G114" t="s">
        <v>21</v>
      </c>
      <c r="H114">
        <v>2020</v>
      </c>
      <c r="I114" t="s">
        <v>22</v>
      </c>
      <c r="J114" t="s">
        <v>23</v>
      </c>
    </row>
    <row r="115" spans="1:10" x14ac:dyDescent="0.25">
      <c r="A115" t="s">
        <v>19</v>
      </c>
      <c r="B115">
        <v>19132</v>
      </c>
      <c r="C115" t="s">
        <v>20</v>
      </c>
      <c r="D115">
        <v>19132</v>
      </c>
      <c r="E115" t="str">
        <f>"19132"</f>
        <v>19132</v>
      </c>
      <c r="F115">
        <v>45.59</v>
      </c>
      <c r="G115" t="s">
        <v>21</v>
      </c>
      <c r="H115">
        <v>2020</v>
      </c>
      <c r="I115" t="s">
        <v>22</v>
      </c>
      <c r="J115" t="s">
        <v>23</v>
      </c>
    </row>
    <row r="116" spans="1:10" x14ac:dyDescent="0.25">
      <c r="A116" t="s">
        <v>19</v>
      </c>
      <c r="B116">
        <v>19133</v>
      </c>
      <c r="C116" t="s">
        <v>20</v>
      </c>
      <c r="D116">
        <v>19133</v>
      </c>
      <c r="E116" t="str">
        <f>"19133"</f>
        <v>19133</v>
      </c>
      <c r="F116">
        <v>39.31</v>
      </c>
      <c r="G116" t="s">
        <v>21</v>
      </c>
      <c r="H116">
        <v>2020</v>
      </c>
      <c r="I116" t="s">
        <v>22</v>
      </c>
      <c r="J116" t="s">
        <v>23</v>
      </c>
    </row>
    <row r="117" spans="1:10" x14ac:dyDescent="0.25">
      <c r="A117" t="s">
        <v>19</v>
      </c>
      <c r="B117">
        <v>19134</v>
      </c>
      <c r="C117" t="s">
        <v>20</v>
      </c>
      <c r="D117">
        <v>19134</v>
      </c>
      <c r="E117" t="str">
        <f>"19134"</f>
        <v>19134</v>
      </c>
      <c r="F117">
        <v>30.51</v>
      </c>
      <c r="G117" t="s">
        <v>21</v>
      </c>
      <c r="H117">
        <v>2020</v>
      </c>
      <c r="I117" t="s">
        <v>22</v>
      </c>
      <c r="J117" t="s">
        <v>23</v>
      </c>
    </row>
    <row r="118" spans="1:10" x14ac:dyDescent="0.25">
      <c r="A118" t="s">
        <v>19</v>
      </c>
      <c r="B118">
        <v>19135</v>
      </c>
      <c r="C118" t="s">
        <v>20</v>
      </c>
      <c r="D118">
        <v>19135</v>
      </c>
      <c r="E118" t="str">
        <f>"19135"</f>
        <v>19135</v>
      </c>
      <c r="F118">
        <v>20.18</v>
      </c>
      <c r="G118" t="s">
        <v>21</v>
      </c>
      <c r="H118">
        <v>2020</v>
      </c>
      <c r="I118" t="s">
        <v>22</v>
      </c>
      <c r="J118" t="s">
        <v>23</v>
      </c>
    </row>
    <row r="119" spans="1:10" x14ac:dyDescent="0.25">
      <c r="A119" t="s">
        <v>19</v>
      </c>
      <c r="B119">
        <v>19137</v>
      </c>
      <c r="C119" t="s">
        <v>20</v>
      </c>
      <c r="D119">
        <v>19137</v>
      </c>
      <c r="E119" t="str">
        <f>"19137"</f>
        <v>19137</v>
      </c>
      <c r="F119">
        <v>20.07</v>
      </c>
      <c r="G119" t="s">
        <v>21</v>
      </c>
      <c r="H119">
        <v>2020</v>
      </c>
      <c r="I119" t="s">
        <v>22</v>
      </c>
      <c r="J119" t="s">
        <v>23</v>
      </c>
    </row>
    <row r="120" spans="1:10" x14ac:dyDescent="0.25">
      <c r="A120" t="s">
        <v>19</v>
      </c>
      <c r="B120">
        <v>19138</v>
      </c>
      <c r="C120" t="s">
        <v>20</v>
      </c>
      <c r="D120">
        <v>19138</v>
      </c>
      <c r="E120" t="str">
        <f>"19138"</f>
        <v>19138</v>
      </c>
      <c r="F120">
        <v>26.15</v>
      </c>
      <c r="G120" t="s">
        <v>21</v>
      </c>
      <c r="H120">
        <v>2020</v>
      </c>
      <c r="I120" t="s">
        <v>22</v>
      </c>
      <c r="J120" t="s">
        <v>23</v>
      </c>
    </row>
    <row r="121" spans="1:10" x14ac:dyDescent="0.25">
      <c r="A121" t="s">
        <v>19</v>
      </c>
      <c r="B121">
        <v>19139</v>
      </c>
      <c r="C121" t="s">
        <v>20</v>
      </c>
      <c r="D121">
        <v>19139</v>
      </c>
      <c r="E121" t="str">
        <f>"19139"</f>
        <v>19139</v>
      </c>
      <c r="F121">
        <v>41.87</v>
      </c>
      <c r="G121" t="s">
        <v>21</v>
      </c>
      <c r="H121">
        <v>2020</v>
      </c>
      <c r="I121" t="s">
        <v>22</v>
      </c>
      <c r="J121" t="s">
        <v>23</v>
      </c>
    </row>
    <row r="122" spans="1:10" x14ac:dyDescent="0.25">
      <c r="A122" t="s">
        <v>19</v>
      </c>
      <c r="B122">
        <v>19140</v>
      </c>
      <c r="C122" t="s">
        <v>20</v>
      </c>
      <c r="D122">
        <v>19140</v>
      </c>
      <c r="E122" t="str">
        <f>"19140"</f>
        <v>19140</v>
      </c>
      <c r="F122">
        <v>45.77</v>
      </c>
      <c r="G122" t="s">
        <v>21</v>
      </c>
      <c r="H122">
        <v>2020</v>
      </c>
      <c r="I122" t="s">
        <v>22</v>
      </c>
      <c r="J122" t="s">
        <v>23</v>
      </c>
    </row>
    <row r="123" spans="1:10" x14ac:dyDescent="0.25">
      <c r="A123" t="s">
        <v>19</v>
      </c>
      <c r="B123">
        <v>19141</v>
      </c>
      <c r="C123" t="s">
        <v>20</v>
      </c>
      <c r="D123">
        <v>19141</v>
      </c>
      <c r="E123" t="str">
        <f>"19141"</f>
        <v>19141</v>
      </c>
      <c r="F123">
        <v>38.950000000000003</v>
      </c>
      <c r="G123" t="s">
        <v>21</v>
      </c>
      <c r="H123">
        <v>2020</v>
      </c>
      <c r="I123" t="s">
        <v>22</v>
      </c>
      <c r="J123" t="s">
        <v>23</v>
      </c>
    </row>
    <row r="124" spans="1:10" x14ac:dyDescent="0.25">
      <c r="A124" t="s">
        <v>19</v>
      </c>
      <c r="B124">
        <v>19142</v>
      </c>
      <c r="C124" t="s">
        <v>20</v>
      </c>
      <c r="D124">
        <v>19142</v>
      </c>
      <c r="E124" t="str">
        <f>"19142"</f>
        <v>19142</v>
      </c>
      <c r="F124">
        <v>29.39</v>
      </c>
      <c r="G124" t="s">
        <v>21</v>
      </c>
      <c r="H124">
        <v>2020</v>
      </c>
      <c r="I124" t="s">
        <v>22</v>
      </c>
      <c r="J124" t="s">
        <v>23</v>
      </c>
    </row>
    <row r="125" spans="1:10" x14ac:dyDescent="0.25">
      <c r="A125" t="s">
        <v>19</v>
      </c>
      <c r="B125">
        <v>19143</v>
      </c>
      <c r="C125" t="s">
        <v>20</v>
      </c>
      <c r="D125">
        <v>19143</v>
      </c>
      <c r="E125" t="str">
        <f>"19143"</f>
        <v>19143</v>
      </c>
      <c r="F125">
        <v>36.049999999999997</v>
      </c>
      <c r="G125" t="s">
        <v>21</v>
      </c>
      <c r="H125">
        <v>2020</v>
      </c>
      <c r="I125" t="s">
        <v>22</v>
      </c>
      <c r="J125" t="s">
        <v>23</v>
      </c>
    </row>
    <row r="126" spans="1:10" x14ac:dyDescent="0.25">
      <c r="A126" t="s">
        <v>19</v>
      </c>
      <c r="B126">
        <v>19144</v>
      </c>
      <c r="C126" t="s">
        <v>20</v>
      </c>
      <c r="D126">
        <v>19144</v>
      </c>
      <c r="E126" t="str">
        <f>"19144"</f>
        <v>19144</v>
      </c>
      <c r="F126">
        <v>29.9</v>
      </c>
      <c r="G126" t="s">
        <v>21</v>
      </c>
      <c r="H126">
        <v>2020</v>
      </c>
      <c r="I126" t="s">
        <v>22</v>
      </c>
      <c r="J126" t="s">
        <v>23</v>
      </c>
    </row>
    <row r="127" spans="1:10" x14ac:dyDescent="0.25">
      <c r="A127" t="s">
        <v>19</v>
      </c>
      <c r="B127">
        <v>19145</v>
      </c>
      <c r="C127" t="s">
        <v>20</v>
      </c>
      <c r="D127">
        <v>19145</v>
      </c>
      <c r="E127" t="str">
        <f>"19145"</f>
        <v>19145</v>
      </c>
      <c r="F127">
        <v>29.34</v>
      </c>
      <c r="G127" t="s">
        <v>21</v>
      </c>
      <c r="H127">
        <v>2020</v>
      </c>
      <c r="I127" t="s">
        <v>22</v>
      </c>
      <c r="J127" t="s">
        <v>23</v>
      </c>
    </row>
    <row r="128" spans="1:10" x14ac:dyDescent="0.25">
      <c r="A128" t="s">
        <v>19</v>
      </c>
      <c r="B128">
        <v>19146</v>
      </c>
      <c r="C128" t="s">
        <v>20</v>
      </c>
      <c r="D128">
        <v>19146</v>
      </c>
      <c r="E128" t="str">
        <f>"19146"</f>
        <v>19146</v>
      </c>
      <c r="F128">
        <v>32.119999999999997</v>
      </c>
      <c r="G128" t="s">
        <v>21</v>
      </c>
      <c r="H128">
        <v>2020</v>
      </c>
      <c r="I128" t="s">
        <v>22</v>
      </c>
      <c r="J128" t="s">
        <v>23</v>
      </c>
    </row>
    <row r="129" spans="1:10" x14ac:dyDescent="0.25">
      <c r="A129" t="s">
        <v>19</v>
      </c>
      <c r="B129">
        <v>19147</v>
      </c>
      <c r="C129" t="s">
        <v>20</v>
      </c>
      <c r="D129">
        <v>19147</v>
      </c>
      <c r="E129" t="str">
        <f>"19147"</f>
        <v>19147</v>
      </c>
      <c r="F129">
        <v>29.1</v>
      </c>
      <c r="G129" t="s">
        <v>21</v>
      </c>
      <c r="H129">
        <v>2020</v>
      </c>
      <c r="I129" t="s">
        <v>22</v>
      </c>
      <c r="J129" t="s">
        <v>23</v>
      </c>
    </row>
    <row r="130" spans="1:10" x14ac:dyDescent="0.25">
      <c r="A130" t="s">
        <v>19</v>
      </c>
      <c r="B130">
        <v>19148</v>
      </c>
      <c r="C130" t="s">
        <v>20</v>
      </c>
      <c r="D130">
        <v>19148</v>
      </c>
      <c r="E130" t="str">
        <f>"19148"</f>
        <v>19148</v>
      </c>
      <c r="F130">
        <v>24.32</v>
      </c>
      <c r="G130" t="s">
        <v>21</v>
      </c>
      <c r="H130">
        <v>2020</v>
      </c>
      <c r="I130" t="s">
        <v>22</v>
      </c>
      <c r="J130" t="s">
        <v>23</v>
      </c>
    </row>
    <row r="131" spans="1:10" x14ac:dyDescent="0.25">
      <c r="A131" t="s">
        <v>19</v>
      </c>
      <c r="B131">
        <v>19151</v>
      </c>
      <c r="C131" t="s">
        <v>20</v>
      </c>
      <c r="D131">
        <v>19151</v>
      </c>
      <c r="E131" t="str">
        <f>"19151"</f>
        <v>19151</v>
      </c>
      <c r="F131">
        <v>26.51</v>
      </c>
      <c r="G131" t="s">
        <v>21</v>
      </c>
      <c r="H131">
        <v>2020</v>
      </c>
      <c r="I131" t="s">
        <v>22</v>
      </c>
      <c r="J131" t="s">
        <v>23</v>
      </c>
    </row>
    <row r="132" spans="1:10" x14ac:dyDescent="0.25">
      <c r="A132" t="s">
        <v>19</v>
      </c>
      <c r="B132">
        <v>19436</v>
      </c>
      <c r="C132" t="s">
        <v>20</v>
      </c>
      <c r="D132">
        <v>19436</v>
      </c>
      <c r="E132" t="str">
        <f>"19436"</f>
        <v>19436</v>
      </c>
      <c r="F132">
        <v>28.88</v>
      </c>
      <c r="G132" t="s">
        <v>21</v>
      </c>
      <c r="H132">
        <v>2020</v>
      </c>
      <c r="I132" t="s">
        <v>22</v>
      </c>
      <c r="J132" t="s">
        <v>23</v>
      </c>
    </row>
    <row r="133" spans="1:10" x14ac:dyDescent="0.25">
      <c r="A133" t="s">
        <v>19</v>
      </c>
      <c r="B133">
        <v>19492</v>
      </c>
      <c r="C133" t="s">
        <v>20</v>
      </c>
      <c r="D133">
        <v>19492</v>
      </c>
      <c r="E133" t="str">
        <f>"19492"</f>
        <v>19492</v>
      </c>
      <c r="F133">
        <v>31.35</v>
      </c>
      <c r="G133" t="s">
        <v>21</v>
      </c>
      <c r="H133">
        <v>2020</v>
      </c>
      <c r="I133" t="s">
        <v>22</v>
      </c>
      <c r="J133" t="s">
        <v>23</v>
      </c>
    </row>
    <row r="134" spans="1:10" x14ac:dyDescent="0.25">
      <c r="A134" t="s">
        <v>19</v>
      </c>
      <c r="B134">
        <v>19511</v>
      </c>
      <c r="C134" t="s">
        <v>20</v>
      </c>
      <c r="D134">
        <v>19511</v>
      </c>
      <c r="E134" t="str">
        <f>"19511"</f>
        <v>19511</v>
      </c>
      <c r="F134">
        <v>28.07</v>
      </c>
      <c r="G134" t="s">
        <v>21</v>
      </c>
      <c r="H134">
        <v>2020</v>
      </c>
      <c r="I134" t="s">
        <v>22</v>
      </c>
      <c r="J134" t="s">
        <v>23</v>
      </c>
    </row>
    <row r="135" spans="1:10" x14ac:dyDescent="0.25">
      <c r="A135" t="s">
        <v>19</v>
      </c>
      <c r="B135">
        <v>19601</v>
      </c>
      <c r="C135" t="s">
        <v>20</v>
      </c>
      <c r="D135">
        <v>19601</v>
      </c>
      <c r="E135" t="str">
        <f>"19601"</f>
        <v>19601</v>
      </c>
      <c r="F135">
        <v>26.11</v>
      </c>
      <c r="G135" t="s">
        <v>21</v>
      </c>
      <c r="H135">
        <v>2020</v>
      </c>
      <c r="I135" t="s">
        <v>22</v>
      </c>
      <c r="J135" t="s">
        <v>23</v>
      </c>
    </row>
    <row r="136" spans="1:10" x14ac:dyDescent="0.25">
      <c r="A136" t="s">
        <v>19</v>
      </c>
      <c r="B136">
        <v>19602</v>
      </c>
      <c r="C136" t="s">
        <v>20</v>
      </c>
      <c r="D136">
        <v>19602</v>
      </c>
      <c r="E136" t="str">
        <f>"19602"</f>
        <v>19602</v>
      </c>
      <c r="F136">
        <v>29.34</v>
      </c>
      <c r="G136" t="s">
        <v>21</v>
      </c>
      <c r="H136">
        <v>2020</v>
      </c>
      <c r="I136" t="s">
        <v>22</v>
      </c>
      <c r="J136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Percent Housing Units with 0 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Vu</dc:creator>
  <cp:lastModifiedBy>Phil Vu</cp:lastModifiedBy>
  <dcterms:created xsi:type="dcterms:W3CDTF">2026-01-22T18:29:30Z</dcterms:created>
  <dcterms:modified xsi:type="dcterms:W3CDTF">2026-01-22T18:34:30Z</dcterms:modified>
</cp:coreProperties>
</file>